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a\Desktop\"/>
    </mc:Choice>
  </mc:AlternateContent>
  <bookViews>
    <workbookView xWindow="0" yWindow="0" windowWidth="20490" windowHeight="8745"/>
  </bookViews>
  <sheets>
    <sheet name="Návrh rozpočtu obce 2022" sheetId="6" r:id="rId1"/>
    <sheet name="Tabulkový rozpočet 2022" sheetId="7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6" i="7" l="1"/>
  <c r="C21" i="7"/>
  <c r="C143" i="7"/>
  <c r="F140" i="7"/>
  <c r="C137" i="7"/>
  <c r="F131" i="7"/>
  <c r="C128" i="7"/>
  <c r="F127" i="7"/>
  <c r="F123" i="7"/>
  <c r="C120" i="7"/>
  <c r="F119" i="7"/>
  <c r="C115" i="7"/>
  <c r="C110" i="7"/>
  <c r="F99" i="7"/>
  <c r="C96" i="7"/>
  <c r="F93" i="7"/>
  <c r="C91" i="7"/>
  <c r="C86" i="7"/>
  <c r="F84" i="7"/>
  <c r="C81" i="7"/>
  <c r="F80" i="7"/>
  <c r="C77" i="7"/>
  <c r="F76" i="7"/>
  <c r="F60" i="7"/>
  <c r="C60" i="7"/>
  <c r="F56" i="7"/>
  <c r="C54" i="7"/>
  <c r="F52" i="7"/>
  <c r="F48" i="7"/>
  <c r="C46" i="7"/>
  <c r="F44" i="7"/>
  <c r="F40" i="7"/>
  <c r="C40" i="7"/>
  <c r="C32" i="7"/>
  <c r="C154" i="7" s="1"/>
  <c r="C28" i="7"/>
  <c r="C155" i="7" s="1"/>
  <c r="F18" i="7"/>
  <c r="C153" i="7" s="1"/>
  <c r="C16" i="7"/>
  <c r="F156" i="7" l="1"/>
  <c r="F158" i="7" s="1"/>
  <c r="C22" i="7"/>
  <c r="C152" i="7" s="1"/>
  <c r="C156" i="7" s="1"/>
  <c r="C158" i="7" s="1"/>
  <c r="F152" i="7" l="1"/>
  <c r="C159" i="7"/>
  <c r="E224" i="6" l="1"/>
  <c r="E211" i="6" l="1"/>
  <c r="E154" i="6"/>
  <c r="E277" i="6"/>
  <c r="E274" i="6"/>
  <c r="E270" i="6"/>
  <c r="E267" i="6"/>
  <c r="E264" i="6"/>
  <c r="E261" i="6"/>
  <c r="E234" i="6"/>
  <c r="E214" i="6"/>
  <c r="E208" i="6"/>
  <c r="E194" i="6"/>
  <c r="E190" i="6"/>
  <c r="E187" i="6"/>
  <c r="E184" i="6"/>
  <c r="E180" i="6"/>
  <c r="E177" i="6"/>
  <c r="E171" i="6"/>
  <c r="E166" i="6"/>
  <c r="E147" i="6"/>
  <c r="E143" i="6"/>
  <c r="E138" i="6"/>
  <c r="E125" i="6"/>
  <c r="E121" i="6"/>
  <c r="E116" i="6"/>
  <c r="E112" i="6"/>
  <c r="E109" i="6"/>
  <c r="E92" i="6"/>
  <c r="E86" i="6"/>
  <c r="E79" i="6"/>
  <c r="E74" i="6"/>
  <c r="E60" i="6"/>
  <c r="E57" i="6"/>
  <c r="E54" i="6"/>
  <c r="E51" i="6"/>
  <c r="E46" i="6"/>
  <c r="E43" i="6"/>
  <c r="E38" i="6"/>
  <c r="E34" i="6"/>
  <c r="E31" i="6"/>
  <c r="E28" i="6"/>
  <c r="E25" i="6"/>
  <c r="E278" i="6" l="1"/>
  <c r="E282" i="6" s="1"/>
  <c r="E62" i="6"/>
  <c r="E65" i="6" s="1"/>
  <c r="E281" i="6" s="1"/>
  <c r="E283" i="6" l="1"/>
</calcChain>
</file>

<file path=xl/sharedStrings.xml><?xml version="1.0" encoding="utf-8"?>
<sst xmlns="http://schemas.openxmlformats.org/spreadsheetml/2006/main" count="537" uniqueCount="325">
  <si>
    <t>Závazný ukazatel je paragraf</t>
  </si>
  <si>
    <t>Obec Habřina</t>
  </si>
  <si>
    <t xml:space="preserve">Příjmy </t>
  </si>
  <si>
    <t>Daňové příjmy</t>
  </si>
  <si>
    <t>ODPA</t>
  </si>
  <si>
    <t>POL</t>
  </si>
  <si>
    <t>Text</t>
  </si>
  <si>
    <t>Částka</t>
  </si>
  <si>
    <t>Daň z příjmů fyz. osob ze závislé činnosti</t>
  </si>
  <si>
    <t>Daň z příjmů fyzických osob ze SVČ</t>
  </si>
  <si>
    <t>Daň z příjmů právnických osob</t>
  </si>
  <si>
    <t>Daň z příjmu právnických osob za obce</t>
  </si>
  <si>
    <t>Daň z přidané hodnoty</t>
  </si>
  <si>
    <t>Poplatek za svoz komunálního odpadu</t>
  </si>
  <si>
    <t>Poplatek ze psů</t>
  </si>
  <si>
    <t>Správní poplatky</t>
  </si>
  <si>
    <t>Daň z nemovitostí</t>
  </si>
  <si>
    <t>CELKEM</t>
  </si>
  <si>
    <t>Pitná voda</t>
  </si>
  <si>
    <t>Přijmy z poskytování služeb a výrobků</t>
  </si>
  <si>
    <t>Ostatní - Záležitosti kultury</t>
  </si>
  <si>
    <t>Bytové hospodářství</t>
  </si>
  <si>
    <t xml:space="preserve">Příjmy z pronájmu </t>
  </si>
  <si>
    <t>Nebytové hospodářství</t>
  </si>
  <si>
    <t>Příjmy z poskytování služeb a výrobků</t>
  </si>
  <si>
    <t>Příjmy z pronájmu nemovitostí</t>
  </si>
  <si>
    <t>Pohřebnictví</t>
  </si>
  <si>
    <t>Příjmy z pronájmu hrobových míst</t>
  </si>
  <si>
    <t>Komunální služby a územní rozvoj j.n.</t>
  </si>
  <si>
    <t>Příjmy z pronájmu pozemků</t>
  </si>
  <si>
    <t>Využívání a zneškodńování komun.odpadů</t>
  </si>
  <si>
    <t>ekokom</t>
  </si>
  <si>
    <t>Činnost místní správy</t>
  </si>
  <si>
    <t>Ostatní příjmy z vlastní činnosti</t>
  </si>
  <si>
    <t>Obecné příjmy a výdaje z finančních operací</t>
  </si>
  <si>
    <t>Příjmy z úroků</t>
  </si>
  <si>
    <t>PŘÍJMY CELKEM</t>
  </si>
  <si>
    <t>Výdaje</t>
  </si>
  <si>
    <t xml:space="preserve">Paragraf </t>
  </si>
  <si>
    <t>Položka</t>
  </si>
  <si>
    <t>Částka v Kč</t>
  </si>
  <si>
    <t>Pěstební činnost</t>
  </si>
  <si>
    <t>Nákup materiálu</t>
  </si>
  <si>
    <t>PHM</t>
  </si>
  <si>
    <t>Nákup ostatních služeb</t>
  </si>
  <si>
    <t>Silnice</t>
  </si>
  <si>
    <t>Drobný hmotný dlouhodobý majetek</t>
  </si>
  <si>
    <t>Ostatní osobní výdaje</t>
  </si>
  <si>
    <t>Nákup pitné vody</t>
  </si>
  <si>
    <t>Opravy a udržování</t>
  </si>
  <si>
    <t>Celkem</t>
  </si>
  <si>
    <t>Mateřské školy</t>
  </si>
  <si>
    <t xml:space="preserve">Platy zaměstnanců </t>
  </si>
  <si>
    <t>Povinné pojistné - OSSZ</t>
  </si>
  <si>
    <t xml:space="preserve">Povinné pojistné - zdrav. poj. </t>
  </si>
  <si>
    <t>Nákup materiálu j.n.</t>
  </si>
  <si>
    <t>Činnosti knihovnické</t>
  </si>
  <si>
    <t>Knihovna - knihy, učební pomůcky</t>
  </si>
  <si>
    <t>Neinvestiční transfery nef.práv.sub.-práv.os.</t>
  </si>
  <si>
    <t>Neinvestiční transfery spolkům</t>
  </si>
  <si>
    <t>Rozhlas a televize</t>
  </si>
  <si>
    <t>Ostatní záležitosti kultury</t>
  </si>
  <si>
    <t>Nájemné</t>
  </si>
  <si>
    <t>Pohoštění</t>
  </si>
  <si>
    <t>Věcné dary</t>
  </si>
  <si>
    <t>Neinvestiční transfery spolkům (spolek důchodců)</t>
  </si>
  <si>
    <t>Dary obyvatelstvu</t>
  </si>
  <si>
    <t>Účelové neinvestiční tranfery fyzickým osobám</t>
  </si>
  <si>
    <t>Sportovní zařízení v majetku obce</t>
  </si>
  <si>
    <t>Využití volného času dětí a mládeže</t>
  </si>
  <si>
    <t>Neinvestiční transfery obcím</t>
  </si>
  <si>
    <t>Ostatní neinvestiční transfery obyvatelstvu</t>
  </si>
  <si>
    <t>Plyn</t>
  </si>
  <si>
    <t>Elektrická energie</t>
  </si>
  <si>
    <t>Budovy, haly a stavby</t>
  </si>
  <si>
    <t>Veřejné osvětlení</t>
  </si>
  <si>
    <t>Územní plán</t>
  </si>
  <si>
    <t>Územní plán obce</t>
  </si>
  <si>
    <t xml:space="preserve">Územní rozvoj </t>
  </si>
  <si>
    <t>Komunální služby a územní rozvoj j.n. - Příspěvek DSO</t>
  </si>
  <si>
    <t>Sběr a svoz komunálních odpadů</t>
  </si>
  <si>
    <t>Péče o vzhled obcí a veřejnou zeleň</t>
  </si>
  <si>
    <t>Povinné pojistné na úrazové pojištění</t>
  </si>
  <si>
    <t>Ochranné pomůcky</t>
  </si>
  <si>
    <t>Drobný hmotný dlouhodobý majetek - mobiliář</t>
  </si>
  <si>
    <t>Pohonné hmoty a maziva</t>
  </si>
  <si>
    <t>Školení a vzdělávání</t>
  </si>
  <si>
    <t>Os.asist., pečovat. služba a podpora samost. bydlení</t>
  </si>
  <si>
    <t>Nespecifikované rezervy</t>
  </si>
  <si>
    <t>Požární ochrana - dobrovolná část</t>
  </si>
  <si>
    <t>Ostatní platy</t>
  </si>
  <si>
    <t>Ostatní povinné pojistné placené zaměstnavatelem</t>
  </si>
  <si>
    <t>Zastupitelstva obcí</t>
  </si>
  <si>
    <t>Odměny členů zastupitelstev obcí</t>
  </si>
  <si>
    <t>Cestovné</t>
  </si>
  <si>
    <t>Činnost místní samosprávy</t>
  </si>
  <si>
    <t>Refundace mezd</t>
  </si>
  <si>
    <t>Služby pošt</t>
  </si>
  <si>
    <t>Služby radiokomunikací a telekomunikací</t>
  </si>
  <si>
    <t>Právní služby</t>
  </si>
  <si>
    <t>Nákup služeb</t>
  </si>
  <si>
    <t>Poskytnuté náhrady</t>
  </si>
  <si>
    <t xml:space="preserve">Ostatní neinv. tansfery nezisk. oganizacím </t>
  </si>
  <si>
    <t>Neivestiční tranfer obcím</t>
  </si>
  <si>
    <t>Platby daní a poplatků</t>
  </si>
  <si>
    <t>Příjmy a výdaje z finančních operací</t>
  </si>
  <si>
    <t>Poplatky bance</t>
  </si>
  <si>
    <t xml:space="preserve">Pojištění funkčně nespecifikované </t>
  </si>
  <si>
    <t>Pojištění majetku obce</t>
  </si>
  <si>
    <t>Převody vlastním fondům v rozpočtech územní úrovně</t>
  </si>
  <si>
    <t>Převody vlast. fondům hospodářské (podnik.) činnosti</t>
  </si>
  <si>
    <t>Ostatní finanční operace</t>
  </si>
  <si>
    <t>Platby daní a poplatků státnímu rozpočtu (DPH)</t>
  </si>
  <si>
    <t>Vratky vypořádání minulých let</t>
  </si>
  <si>
    <t xml:space="preserve">vratka dotace za volby </t>
  </si>
  <si>
    <t>Výdaje celkem</t>
  </si>
  <si>
    <t xml:space="preserve"> </t>
  </si>
  <si>
    <t>Rekapitulace:</t>
  </si>
  <si>
    <t xml:space="preserve"> -  přijmy celkem</t>
  </si>
  <si>
    <t xml:space="preserve"> -  výdaje celkem</t>
  </si>
  <si>
    <t>vyrovnanost rozpočtu +-</t>
  </si>
  <si>
    <t>cestovné</t>
  </si>
  <si>
    <t>daň z losovacích her</t>
  </si>
  <si>
    <t xml:space="preserve">Neinvestiční transfery ze SR na provoz </t>
  </si>
  <si>
    <t>ost.osobní výdaje</t>
  </si>
  <si>
    <t>Nákup ostatních služeb popl.</t>
  </si>
  <si>
    <t>Nákup ostatních služeb-hřiště</t>
  </si>
  <si>
    <t>Ostatní nein. Transf. veř.rozp.DSO</t>
  </si>
  <si>
    <t>Ost.osobní výdaje</t>
  </si>
  <si>
    <t>IT služby, informační systém gordik</t>
  </si>
  <si>
    <t>Platby daní a popl.-naše daň</t>
  </si>
  <si>
    <t>Odvádění a čištění odpadních vod  - kanalizace</t>
  </si>
  <si>
    <t>Pohřebnictví  -  hřbitov</t>
  </si>
  <si>
    <t>Předškolní zařízení</t>
  </si>
  <si>
    <t>Investice - PD Olšinka</t>
  </si>
  <si>
    <t>Sběr a svoz ostatních odpadů (jiných než nebezpečných)</t>
  </si>
  <si>
    <t>kontejner na bioodpad</t>
  </si>
  <si>
    <t>Investiční akce PD čistička, zokruh. VaK</t>
  </si>
  <si>
    <t>Investiční akce (zokruh. VaK, čerp.zk. vrtu)</t>
  </si>
  <si>
    <t>Odchodné</t>
  </si>
  <si>
    <t>Sankční platby přijaté od jiných subjektů</t>
  </si>
  <si>
    <t>Příjmy z poskyt. služeb a výrobků (traktor)</t>
  </si>
  <si>
    <t>Rezerva na krizová opatření</t>
  </si>
  <si>
    <t>neinv.dot.z MPSV  (na školku )</t>
  </si>
  <si>
    <t>Neinv. transfery občanským sdružením (Pečov. Služba)</t>
  </si>
  <si>
    <t>Inv.dot. z KÚ (na VaK)</t>
  </si>
  <si>
    <t>Základní školy pro žáky se spec. vzděl. Potřebami</t>
  </si>
  <si>
    <t>Neinv.transf.škol.práv.osob.zř.státem, kr. a obcemi</t>
  </si>
  <si>
    <t>Konzultační, poradenské a právní služby</t>
  </si>
  <si>
    <t>Knihy, učební pomůcky a tisk</t>
  </si>
  <si>
    <t>Drobný hmotný majetek</t>
  </si>
  <si>
    <t>Ostaní nákupy j.n.</t>
  </si>
  <si>
    <t>Ostaní neinvestiční transfery obyvtelstvu</t>
  </si>
  <si>
    <t>Stroje, přístroje a zařízení</t>
  </si>
  <si>
    <t>Investiční akce (nový povrch místní komunikace)</t>
  </si>
  <si>
    <t xml:space="preserve">Věcné dary </t>
  </si>
  <si>
    <t>Daň z příjmů fyz. osob vybír. srážkou</t>
  </si>
  <si>
    <t>El. energie</t>
  </si>
  <si>
    <t>Drobný hnmotný dlouhodobý majetek</t>
  </si>
  <si>
    <t>Příspěvek na pořízení vozidla</t>
  </si>
  <si>
    <t xml:space="preserve">Datum schválení:  </t>
  </si>
  <si>
    <t>Nákup ostatních služeb, značky</t>
  </si>
  <si>
    <t>Pořízení, zachování a obnova hodnot nár.hist. Povědomí</t>
  </si>
  <si>
    <t>Příspěvek na chod obchodu</t>
  </si>
  <si>
    <t>Investice - rozšíření veř. Osvětlení</t>
  </si>
  <si>
    <t>Sankce</t>
  </si>
  <si>
    <t xml:space="preserve">Nákup ost. služeb </t>
  </si>
  <si>
    <t xml:space="preserve">Budovy, haly a stavby </t>
  </si>
  <si>
    <t>Návrh rozpočtu obce na r. 2022</t>
  </si>
  <si>
    <t>Budovy, haly a stavby (static. posudek na školu + projekt)</t>
  </si>
  <si>
    <t>Dopravní prostředek</t>
  </si>
  <si>
    <t>Budovy, haly a stavby (projekt na úpravu skladu+ zateplení stropu)</t>
  </si>
  <si>
    <t>Daňové příjmy :</t>
  </si>
  <si>
    <t>tis Kč</t>
  </si>
  <si>
    <t>Nedaňové příjmy:</t>
  </si>
  <si>
    <t>tis.Kč</t>
  </si>
  <si>
    <t>daň z příjmu fyz. osob-závislá činnost</t>
  </si>
  <si>
    <t>za vodné</t>
  </si>
  <si>
    <t>daň z příjmu fyz. osob-podnikatelé</t>
  </si>
  <si>
    <t>docházka do jeslí</t>
  </si>
  <si>
    <t>daň z příjmu fyz.osob vybír. srážkou</t>
  </si>
  <si>
    <t>záležitosti kultury</t>
  </si>
  <si>
    <t>daň z příjmu právnických osob</t>
  </si>
  <si>
    <t>bytové hospodářství</t>
  </si>
  <si>
    <t>daň z příjmu právnických osob-obce</t>
  </si>
  <si>
    <t>nebytové hospodářství</t>
  </si>
  <si>
    <t>daň z přidané hodnoty</t>
  </si>
  <si>
    <t>poplatek za hrobová místa</t>
  </si>
  <si>
    <t>odvody za odnětí půdy ze zem.půd.f.</t>
  </si>
  <si>
    <t>komunální služby</t>
  </si>
  <si>
    <t>za tříděné odpady Ekokom</t>
  </si>
  <si>
    <t>daň z nemovitostí</t>
  </si>
  <si>
    <t>nájemné z pozemků</t>
  </si>
  <si>
    <t>činnost místní správy</t>
  </si>
  <si>
    <t>Poplatky:</t>
  </si>
  <si>
    <t>úroky z vkladů</t>
  </si>
  <si>
    <t>za likvidaci odpadu</t>
  </si>
  <si>
    <t>Celkem vlastní příjmy</t>
  </si>
  <si>
    <t>ze psů</t>
  </si>
  <si>
    <t>správní poplatky</t>
  </si>
  <si>
    <t>Celkem poplatky</t>
  </si>
  <si>
    <t>Celkem daně a poplatky:</t>
  </si>
  <si>
    <t>Dotace</t>
  </si>
  <si>
    <t>transfery ze SR</t>
  </si>
  <si>
    <t>neinv.dotace z MPSV</t>
  </si>
  <si>
    <t>inv.dotace z Kr.kraje na VaK</t>
  </si>
  <si>
    <t>Celkem dotace</t>
  </si>
  <si>
    <t>Kapitálové příjmy</t>
  </si>
  <si>
    <t>kapitálové příjmy</t>
  </si>
  <si>
    <t>Celkem kapitálové příjmy</t>
  </si>
  <si>
    <t>1031-Pěstební činnost</t>
  </si>
  <si>
    <t>3632 -Pohřebnictví</t>
  </si>
  <si>
    <t>materiál</t>
  </si>
  <si>
    <t>nákup ostatních služeb</t>
  </si>
  <si>
    <t>ostatní služby</t>
  </si>
  <si>
    <t>opravy a udržování</t>
  </si>
  <si>
    <t>2212-Silnice</t>
  </si>
  <si>
    <t>3635 - Územní plán</t>
  </si>
  <si>
    <t>územní plán obce</t>
  </si>
  <si>
    <t>investice</t>
  </si>
  <si>
    <t>3636 - Územní rozvoj</t>
  </si>
  <si>
    <t>nákup materiálu j.n.</t>
  </si>
  <si>
    <t>2310-Pitná voda</t>
  </si>
  <si>
    <t>ost. osobní výdaje</t>
  </si>
  <si>
    <t>3639 - Komunální služby a územní rozvoj</t>
  </si>
  <si>
    <t>nákup pitné vody</t>
  </si>
  <si>
    <t>příspěvek do mikroregionu</t>
  </si>
  <si>
    <t>Cekem</t>
  </si>
  <si>
    <t>investiční akce</t>
  </si>
  <si>
    <t>3722 - Sběr a svoz komunálního odpadu</t>
  </si>
  <si>
    <t>2321-Odvádění a čištění odp.vod</t>
  </si>
  <si>
    <t>3723 - Sběr a svoz ostatních odpadů (jiných než nebezpečných</t>
  </si>
  <si>
    <t>sankce</t>
  </si>
  <si>
    <t>3111 - Mateřské školy</t>
  </si>
  <si>
    <t>3745 - Péče o vzhled obcí a veřejnou zeleň</t>
  </si>
  <si>
    <t>platy zaměstnanců</t>
  </si>
  <si>
    <t>ostatní osobní výdae</t>
  </si>
  <si>
    <t>ostatní osobní výdaje</t>
  </si>
  <si>
    <t>povinné pojistné - OSSZ</t>
  </si>
  <si>
    <t>povinné pojistné  - OSSZ</t>
  </si>
  <si>
    <t>povinné pojistné - zdrav.poj.</t>
  </si>
  <si>
    <t>povinné pojistné  - zdravotní poj.</t>
  </si>
  <si>
    <t>povinné pojistné úrazového pojištění</t>
  </si>
  <si>
    <t>povinné pojistné  - úrazové poj.</t>
  </si>
  <si>
    <t>ochranné pomůcky</t>
  </si>
  <si>
    <t>drobný hmotný dlouhodobý majetek</t>
  </si>
  <si>
    <t>drobný hmot.dlouhod. majetek mobiliář</t>
  </si>
  <si>
    <t>plyn</t>
  </si>
  <si>
    <t>el. energie</t>
  </si>
  <si>
    <t>školení</t>
  </si>
  <si>
    <t>pohoštění</t>
  </si>
  <si>
    <t xml:space="preserve">opravy a udržování </t>
  </si>
  <si>
    <t>věcné dary</t>
  </si>
  <si>
    <t>4351-Ost. asist. peč. služba a podpora samostat. bydlení</t>
  </si>
  <si>
    <t>3114 - Základní školy pro žáky se spec.vzděl.potř.</t>
  </si>
  <si>
    <t>neinvestiční transfery občanským sdružením</t>
  </si>
  <si>
    <t>5213 - Ochrana obyvatelstva</t>
  </si>
  <si>
    <t>3314 - Činnosti knihovnické</t>
  </si>
  <si>
    <t>nespecifikované rezervy</t>
  </si>
  <si>
    <t>neinv.transf.nef.práv.sub.-práv.os.</t>
  </si>
  <si>
    <t>knihy,učební pomůcky</t>
  </si>
  <si>
    <t>5512 - Požární ochrana</t>
  </si>
  <si>
    <t>3326 - Pořízení, zachování a obnova hodnot nár.hist. povědomí</t>
  </si>
  <si>
    <t>neinvestiční transfery spolkům</t>
  </si>
  <si>
    <t>elektřina</t>
  </si>
  <si>
    <t>3341 - Rozhlas  a televize</t>
  </si>
  <si>
    <t>6112 - Zastupitelstva obcí</t>
  </si>
  <si>
    <t xml:space="preserve">Celkem </t>
  </si>
  <si>
    <t>odměny členů zastupitelstev obcí</t>
  </si>
  <si>
    <t>povinné pojistné - zdrav.</t>
  </si>
  <si>
    <t>3399 - Ostatní kultura</t>
  </si>
  <si>
    <t>6171 - Činnost místní samosprávy</t>
  </si>
  <si>
    <t>knihy, tisk</t>
  </si>
  <si>
    <t>drobný hmotný majetek</t>
  </si>
  <si>
    <t>neinvest. transfery spolkům (důchodci)</t>
  </si>
  <si>
    <t>dary obyvatelstvu</t>
  </si>
  <si>
    <t>služby pošt</t>
  </si>
  <si>
    <t>účelové neinv. transfery FO</t>
  </si>
  <si>
    <t>radiokomunikace a telekomunikace</t>
  </si>
  <si>
    <t>právní služby</t>
  </si>
  <si>
    <t>3412 - Sportovní zařízení v majetku obce</t>
  </si>
  <si>
    <t>IT služby</t>
  </si>
  <si>
    <t>nákup materiálu j. n.</t>
  </si>
  <si>
    <t xml:space="preserve">nákup služeb </t>
  </si>
  <si>
    <t>ostatní nákupy j.n.</t>
  </si>
  <si>
    <t>3421 - Využití volného času dětí a mládeže</t>
  </si>
  <si>
    <t>ostat. neinv. transfery nezisk. organizacím</t>
  </si>
  <si>
    <t>neinvestiční transfery obcím</t>
  </si>
  <si>
    <t>ost. neinvestič. transfery obyvatelstvu</t>
  </si>
  <si>
    <t>6310 - Příjmy a výdaje z finančních operací</t>
  </si>
  <si>
    <t>poplatky bance</t>
  </si>
  <si>
    <t>3612 - Bytové hospodářství</t>
  </si>
  <si>
    <t>6320 - Pojištění funkčně nespecifikované</t>
  </si>
  <si>
    <t>pojištění majetku obce</t>
  </si>
  <si>
    <t>6330 - Převody vlasním fondům v rozpočtech územní úrovně</t>
  </si>
  <si>
    <t>převody vlast. Fondům hospodářské činnosti</t>
  </si>
  <si>
    <t>3613 - Nebytové hospodářství</t>
  </si>
  <si>
    <t>6399 - Ostatní finanční operace</t>
  </si>
  <si>
    <t>platby daní a poplatků státnímu rozpočtu (DPH)</t>
  </si>
  <si>
    <t>platby daní a polatků obce</t>
  </si>
  <si>
    <t>příspěvek na chod obchodu</t>
  </si>
  <si>
    <t>budovy, haly a stavby</t>
  </si>
  <si>
    <t>6402 vratky vypořádání minulých let</t>
  </si>
  <si>
    <t>vratka dotace za volby</t>
  </si>
  <si>
    <t>3631 - Veřejné osvětlení</t>
  </si>
  <si>
    <t>Financování +</t>
  </si>
  <si>
    <t>Financování -</t>
  </si>
  <si>
    <t>tis. Kč</t>
  </si>
  <si>
    <t>použitelné rezervy z min.let</t>
  </si>
  <si>
    <t>splátky úvěrů</t>
  </si>
  <si>
    <t>Příjmy</t>
  </si>
  <si>
    <t>Daňové</t>
  </si>
  <si>
    <t>Neinvestiční</t>
  </si>
  <si>
    <t>Nedaňové</t>
  </si>
  <si>
    <t>Investiční</t>
  </si>
  <si>
    <t>Kapitálové</t>
  </si>
  <si>
    <t>Použitelné rezervy</t>
  </si>
  <si>
    <t>Splátky úvěrů</t>
  </si>
  <si>
    <t>Schodek</t>
  </si>
  <si>
    <t>Rozpočet je sestaven jako schodkový a schodek bude hrazen z rezerv minulých let.</t>
  </si>
  <si>
    <t>Rozpočet obce na r. 2022</t>
  </si>
  <si>
    <t>dopravní prostředek</t>
  </si>
  <si>
    <t>platby daní a poplatků</t>
  </si>
  <si>
    <t>neivestiční tranfer obcím</t>
  </si>
  <si>
    <t>Navržený rozpočet je schodkový a schodek 558 147,- Kč se bude hradit z rezerv z minulých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</si>
</sst>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2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u/>
      <sz val="18"/>
      <name val="Arial"/>
      <family val="2"/>
      <charset val="238"/>
    </font>
    <font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/>
    <xf numFmtId="0" fontId="5" fillId="0" borderId="0" xfId="2" applyFont="1"/>
    <xf numFmtId="0" fontId="6" fillId="0" borderId="2" xfId="2" applyFont="1" applyBorder="1"/>
    <xf numFmtId="0" fontId="2" fillId="0" borderId="4" xfId="2" applyBorder="1" applyAlignment="1">
      <alignment horizontal="right" indent="1"/>
    </xf>
    <xf numFmtId="0" fontId="2" fillId="0" borderId="4" xfId="2" applyBorder="1"/>
    <xf numFmtId="0" fontId="6" fillId="0" borderId="4" xfId="2" applyFont="1" applyBorder="1"/>
    <xf numFmtId="0" fontId="4" fillId="0" borderId="4" xfId="2" applyFont="1" applyBorder="1"/>
    <xf numFmtId="0" fontId="4" fillId="0" borderId="4" xfId="2" applyFont="1" applyBorder="1" applyAlignment="1">
      <alignment horizontal="center"/>
    </xf>
    <xf numFmtId="0" fontId="2" fillId="2" borderId="4" xfId="2" applyFill="1" applyBorder="1"/>
    <xf numFmtId="0" fontId="6" fillId="2" borderId="4" xfId="2" applyFont="1" applyFill="1" applyBorder="1"/>
    <xf numFmtId="0" fontId="4" fillId="2" borderId="4" xfId="2" applyFont="1" applyFill="1" applyBorder="1" applyAlignment="1">
      <alignment horizontal="left"/>
    </xf>
    <xf numFmtId="0" fontId="2" fillId="0" borderId="4" xfId="2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/>
    <xf numFmtId="0" fontId="8" fillId="0" borderId="0" xfId="2" applyFont="1"/>
    <xf numFmtId="0" fontId="4" fillId="2" borderId="4" xfId="2" applyFont="1" applyFill="1" applyBorder="1"/>
    <xf numFmtId="0" fontId="6" fillId="0" borderId="1" xfId="2" applyFont="1" applyBorder="1"/>
    <xf numFmtId="0" fontId="6" fillId="0" borderId="7" xfId="2" applyFont="1" applyBorder="1"/>
    <xf numFmtId="0" fontId="6" fillId="0" borderId="9" xfId="2" applyFont="1" applyBorder="1"/>
    <xf numFmtId="0" fontId="2" fillId="2" borderId="4" xfId="2" applyFill="1" applyBorder="1" applyAlignment="1">
      <alignment horizontal="center"/>
    </xf>
    <xf numFmtId="0" fontId="7" fillId="4" borderId="14" xfId="2" applyFont="1" applyFill="1" applyBorder="1"/>
    <xf numFmtId="0" fontId="6" fillId="4" borderId="15" xfId="2" applyFont="1" applyFill="1" applyBorder="1"/>
    <xf numFmtId="0" fontId="10" fillId="0" borderId="0" xfId="0" applyFont="1"/>
    <xf numFmtId="0" fontId="10" fillId="0" borderId="4" xfId="0" applyFont="1" applyBorder="1"/>
    <xf numFmtId="0" fontId="10" fillId="0" borderId="10" xfId="0" applyFont="1" applyBorder="1"/>
    <xf numFmtId="0" fontId="2" fillId="0" borderId="4" xfId="2" applyFont="1" applyBorder="1" applyAlignment="1">
      <alignment horizontal="left"/>
    </xf>
    <xf numFmtId="0" fontId="4" fillId="0" borderId="20" xfId="2" applyFont="1" applyBorder="1"/>
    <xf numFmtId="0" fontId="6" fillId="0" borderId="20" xfId="2" applyFont="1" applyBorder="1" applyAlignment="1">
      <alignment horizontal="center"/>
    </xf>
    <xf numFmtId="0" fontId="6" fillId="0" borderId="20" xfId="2" applyFont="1" applyBorder="1"/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8" xfId="2" applyFont="1" applyBorder="1"/>
    <xf numFmtId="0" fontId="2" fillId="0" borderId="20" xfId="2" applyBorder="1"/>
    <xf numFmtId="0" fontId="10" fillId="0" borderId="20" xfId="0" applyFont="1" applyBorder="1"/>
    <xf numFmtId="0" fontId="4" fillId="0" borderId="17" xfId="2" applyFont="1" applyBorder="1"/>
    <xf numFmtId="0" fontId="4" fillId="0" borderId="18" xfId="2" applyFont="1" applyBorder="1"/>
    <xf numFmtId="0" fontId="13" fillId="0" borderId="0" xfId="2" applyFont="1"/>
    <xf numFmtId="41" fontId="6" fillId="0" borderId="19" xfId="2" applyNumberFormat="1" applyFont="1" applyBorder="1" applyAlignment="1">
      <alignment horizontal="center"/>
    </xf>
    <xf numFmtId="41" fontId="11" fillId="0" borderId="4" xfId="1" applyNumberFormat="1" applyFont="1" applyBorder="1" applyAlignment="1">
      <alignment horizontal="right"/>
    </xf>
    <xf numFmtId="41" fontId="11" fillId="0" borderId="4" xfId="0" applyNumberFormat="1" applyFont="1" applyBorder="1" applyAlignment="1">
      <alignment horizontal="right"/>
    </xf>
    <xf numFmtId="41" fontId="11" fillId="2" borderId="4" xfId="1" applyNumberFormat="1" applyFont="1" applyFill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1" fillId="0" borderId="19" xfId="1" applyNumberFormat="1" applyFont="1" applyBorder="1" applyAlignment="1">
      <alignment horizontal="right"/>
    </xf>
    <xf numFmtId="41" fontId="11" fillId="4" borderId="16" xfId="1" applyNumberFormat="1" applyFont="1" applyFill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41" fontId="11" fillId="3" borderId="5" xfId="1" applyNumberFormat="1" applyFont="1" applyFill="1" applyBorder="1" applyAlignment="1">
      <alignment horizontal="right"/>
    </xf>
    <xf numFmtId="0" fontId="6" fillId="0" borderId="16" xfId="2" applyFont="1" applyBorder="1" applyAlignment="1">
      <alignment horizontal="center"/>
    </xf>
    <xf numFmtId="41" fontId="11" fillId="0" borderId="4" xfId="1" applyNumberFormat="1" applyFont="1" applyFill="1" applyBorder="1" applyAlignment="1">
      <alignment horizontal="right"/>
    </xf>
    <xf numFmtId="0" fontId="3" fillId="0" borderId="0" xfId="2" applyFont="1" applyAlignment="1">
      <alignment horizontal="right" indent="1"/>
    </xf>
    <xf numFmtId="0" fontId="10" fillId="0" borderId="0" xfId="0" applyFont="1" applyAlignment="1">
      <alignment horizontal="right" indent="1"/>
    </xf>
    <xf numFmtId="0" fontId="2" fillId="0" borderId="0" xfId="2" applyFont="1" applyAlignment="1">
      <alignment horizontal="right" indent="1"/>
    </xf>
    <xf numFmtId="0" fontId="2" fillId="0" borderId="0" xfId="2" applyFont="1" applyAlignment="1">
      <alignment horizontal="center"/>
    </xf>
    <xf numFmtId="1" fontId="2" fillId="0" borderId="20" xfId="2" applyNumberFormat="1" applyFont="1" applyBorder="1" applyAlignment="1">
      <alignment horizontal="right" indent="1"/>
    </xf>
    <xf numFmtId="41" fontId="2" fillId="0" borderId="4" xfId="2" applyNumberFormat="1" applyFont="1" applyBorder="1" applyAlignment="1">
      <alignment horizontal="right" indent="1"/>
    </xf>
    <xf numFmtId="41" fontId="2" fillId="2" borderId="4" xfId="2" applyNumberFormat="1" applyFont="1" applyFill="1" applyBorder="1" applyAlignment="1">
      <alignment horizontal="right" indent="1"/>
    </xf>
    <xf numFmtId="41" fontId="9" fillId="0" borderId="4" xfId="2" applyNumberFormat="1" applyFont="1" applyBorder="1" applyAlignment="1">
      <alignment horizontal="right" indent="1"/>
    </xf>
    <xf numFmtId="41" fontId="10" fillId="0" borderId="10" xfId="0" applyNumberFormat="1" applyFont="1" applyBorder="1" applyAlignment="1">
      <alignment horizontal="right" indent="1"/>
    </xf>
    <xf numFmtId="41" fontId="10" fillId="0" borderId="0" xfId="0" applyNumberFormat="1" applyFont="1" applyAlignment="1">
      <alignment horizontal="right" indent="1"/>
    </xf>
    <xf numFmtId="41" fontId="2" fillId="0" borderId="0" xfId="2" applyNumberFormat="1" applyFont="1" applyAlignment="1">
      <alignment horizontal="right" indent="1"/>
    </xf>
    <xf numFmtId="41" fontId="10" fillId="0" borderId="20" xfId="0" applyNumberFormat="1" applyFont="1" applyBorder="1" applyAlignment="1">
      <alignment horizontal="right" indent="1"/>
    </xf>
    <xf numFmtId="0" fontId="14" fillId="0" borderId="4" xfId="2" applyFont="1" applyBorder="1"/>
    <xf numFmtId="41" fontId="2" fillId="5" borderId="4" xfId="2" applyNumberFormat="1" applyFont="1" applyFill="1" applyBorder="1" applyAlignment="1">
      <alignment horizontal="right" indent="1"/>
    </xf>
    <xf numFmtId="0" fontId="6" fillId="5" borderId="11" xfId="2" applyFont="1" applyFill="1" applyBorder="1"/>
    <xf numFmtId="0" fontId="6" fillId="5" borderId="12" xfId="2" applyFont="1" applyFill="1" applyBorder="1"/>
    <xf numFmtId="41" fontId="11" fillId="5" borderId="13" xfId="1" applyNumberFormat="1" applyFont="1" applyFill="1" applyBorder="1" applyAlignment="1">
      <alignment horizontal="right"/>
    </xf>
    <xf numFmtId="0" fontId="15" fillId="0" borderId="8" xfId="2" applyFont="1" applyBorder="1"/>
    <xf numFmtId="0" fontId="2" fillId="0" borderId="3" xfId="2" applyFont="1" applyBorder="1" applyAlignment="1">
      <alignment horizontal="right" indent="1"/>
    </xf>
    <xf numFmtId="0" fontId="6" fillId="0" borderId="0" xfId="2" applyFont="1" applyBorder="1"/>
    <xf numFmtId="0" fontId="2" fillId="0" borderId="5" xfId="2" applyFont="1" applyBorder="1" applyAlignment="1">
      <alignment horizontal="right" indent="1"/>
    </xf>
    <xf numFmtId="0" fontId="2" fillId="0" borderId="6" xfId="2" applyFont="1" applyBorder="1" applyAlignment="1">
      <alignment horizontal="right" indent="1"/>
    </xf>
    <xf numFmtId="0" fontId="6" fillId="2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0" fontId="18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0" fillId="0" borderId="21" xfId="0" applyBorder="1"/>
    <xf numFmtId="0" fontId="18" fillId="0" borderId="24" xfId="0" applyFont="1" applyBorder="1"/>
    <xf numFmtId="0" fontId="18" fillId="0" borderId="26" xfId="0" applyFont="1" applyBorder="1"/>
    <xf numFmtId="0" fontId="19" fillId="0" borderId="30" xfId="0" applyFont="1" applyBorder="1"/>
    <xf numFmtId="0" fontId="0" fillId="0" borderId="31" xfId="0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0" fontId="19" fillId="0" borderId="0" xfId="0" applyFont="1"/>
    <xf numFmtId="0" fontId="19" fillId="0" borderId="22" xfId="0" applyFont="1" applyBorder="1"/>
    <xf numFmtId="0" fontId="19" fillId="0" borderId="23" xfId="0" applyFont="1" applyBorder="1"/>
    <xf numFmtId="0" fontId="19" fillId="0" borderId="26" xfId="0" applyFont="1" applyBorder="1"/>
    <xf numFmtId="0" fontId="19" fillId="0" borderId="32" xfId="0" applyFont="1" applyBorder="1"/>
    <xf numFmtId="0" fontId="19" fillId="0" borderId="27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17" xfId="0" applyFont="1" applyBorder="1"/>
    <xf numFmtId="0" fontId="19" fillId="0" borderId="33" xfId="0" applyFont="1" applyBorder="1"/>
    <xf numFmtId="0" fontId="19" fillId="0" borderId="34" xfId="0" applyFont="1" applyBorder="1"/>
    <xf numFmtId="0" fontId="0" fillId="0" borderId="0" xfId="0" applyBorder="1"/>
    <xf numFmtId="0" fontId="19" fillId="0" borderId="35" xfId="0" applyFont="1" applyBorder="1"/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2" borderId="21" xfId="0" applyFont="1" applyFill="1" applyBorder="1"/>
    <xf numFmtId="0" fontId="18" fillId="0" borderId="33" xfId="0" applyFont="1" applyBorder="1"/>
    <xf numFmtId="0" fontId="18" fillId="0" borderId="40" xfId="0" applyFont="1" applyBorder="1" applyAlignment="1">
      <alignment horizontal="center"/>
    </xf>
    <xf numFmtId="0" fontId="18" fillId="0" borderId="41" xfId="0" applyFont="1" applyBorder="1"/>
    <xf numFmtId="0" fontId="18" fillId="0" borderId="42" xfId="0" applyFont="1" applyBorder="1"/>
    <xf numFmtId="0" fontId="18" fillId="0" borderId="34" xfId="0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8" fillId="0" borderId="17" xfId="0" applyFont="1" applyBorder="1"/>
    <xf numFmtId="0" fontId="0" fillId="0" borderId="19" xfId="0" applyBorder="1"/>
    <xf numFmtId="0" fontId="0" fillId="0" borderId="7" xfId="0" applyBorder="1"/>
    <xf numFmtId="0" fontId="0" fillId="0" borderId="5" xfId="0" applyBorder="1"/>
    <xf numFmtId="0" fontId="18" fillId="0" borderId="46" xfId="0" applyFont="1" applyBorder="1"/>
    <xf numFmtId="0" fontId="0" fillId="0" borderId="39" xfId="0" applyBorder="1"/>
    <xf numFmtId="0" fontId="0" fillId="0" borderId="46" xfId="0" applyBorder="1"/>
    <xf numFmtId="0" fontId="16" fillId="0" borderId="25" xfId="0" applyFont="1" applyBorder="1"/>
    <xf numFmtId="0" fontId="16" fillId="0" borderId="39" xfId="0" applyFont="1" applyBorder="1"/>
    <xf numFmtId="0" fontId="18" fillId="0" borderId="36" xfId="0" applyFont="1" applyBorder="1"/>
    <xf numFmtId="0" fontId="16" fillId="0" borderId="37" xfId="0" applyNumberFormat="1" applyFont="1" applyBorder="1"/>
    <xf numFmtId="0" fontId="0" fillId="0" borderId="38" xfId="0" applyBorder="1"/>
    <xf numFmtId="0" fontId="18" fillId="0" borderId="47" xfId="0" applyFont="1" applyBorder="1"/>
    <xf numFmtId="0" fontId="0" fillId="0" borderId="48" xfId="0" applyBorder="1"/>
    <xf numFmtId="0" fontId="20" fillId="0" borderId="0" xfId="0" applyFont="1"/>
    <xf numFmtId="0" fontId="19" fillId="0" borderId="0" xfId="0" applyFont="1" applyBorder="1"/>
    <xf numFmtId="0" fontId="6" fillId="2" borderId="4" xfId="2" applyFont="1" applyFill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</cellXfs>
  <cellStyles count="3">
    <cellStyle name="Čárka" xfId="1" builtinId="3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abSelected="1" topLeftCell="B1" workbookViewId="0">
      <selection activeCell="B286" sqref="B286"/>
    </sheetView>
  </sheetViews>
  <sheetFormatPr defaultRowHeight="15" x14ac:dyDescent="0.25"/>
  <cols>
    <col min="1" max="1" width="1.28515625" style="25" hidden="1" customWidth="1"/>
    <col min="2" max="2" width="10.140625" style="25" customWidth="1"/>
    <col min="3" max="3" width="10.28515625" style="25" customWidth="1"/>
    <col min="4" max="4" width="46.85546875" style="25" customWidth="1"/>
    <col min="5" max="5" width="14.28515625" style="52" customWidth="1"/>
    <col min="6" max="16384" width="9.140625" style="25"/>
  </cols>
  <sheetData>
    <row r="1" spans="2:5" ht="25.5" x14ac:dyDescent="0.35">
      <c r="B1" s="1" t="s">
        <v>168</v>
      </c>
      <c r="C1" s="1"/>
      <c r="D1" s="1"/>
      <c r="E1" s="51"/>
    </row>
    <row r="2" spans="2:5" ht="10.5" customHeight="1" x14ac:dyDescent="0.25">
      <c r="B2" s="2"/>
      <c r="C2" s="2"/>
      <c r="D2" s="2"/>
      <c r="E2" s="53"/>
    </row>
    <row r="3" spans="2:5" ht="15.75" x14ac:dyDescent="0.25">
      <c r="B3" s="39" t="s">
        <v>0</v>
      </c>
      <c r="C3" s="2"/>
      <c r="D3" s="2"/>
      <c r="E3" s="53"/>
    </row>
    <row r="4" spans="2:5" ht="21.75" customHeight="1" x14ac:dyDescent="0.25">
      <c r="B4" s="2" t="s">
        <v>160</v>
      </c>
      <c r="C4" s="2"/>
      <c r="D4" s="2"/>
      <c r="E4" s="53"/>
    </row>
    <row r="5" spans="2:5" ht="21" customHeight="1" x14ac:dyDescent="0.25">
      <c r="B5" s="3" t="s">
        <v>1</v>
      </c>
      <c r="C5" s="2"/>
      <c r="D5" s="2"/>
      <c r="E5" s="53"/>
    </row>
    <row r="6" spans="2:5" x14ac:dyDescent="0.25">
      <c r="B6" s="2"/>
      <c r="C6" s="2"/>
      <c r="D6" s="2"/>
      <c r="E6" s="53"/>
    </row>
    <row r="7" spans="2:5" ht="18" x14ac:dyDescent="0.25">
      <c r="B7" s="4" t="s">
        <v>2</v>
      </c>
      <c r="C7" s="2"/>
      <c r="D7" s="2"/>
      <c r="E7" s="53"/>
    </row>
    <row r="8" spans="2:5" ht="15.95" customHeight="1" thickBot="1" x14ac:dyDescent="0.3">
      <c r="C8" s="2"/>
      <c r="D8" s="2"/>
      <c r="E8" s="54"/>
    </row>
    <row r="9" spans="2:5" ht="15.95" customHeight="1" thickBot="1" x14ac:dyDescent="0.3">
      <c r="B9" s="32" t="s">
        <v>4</v>
      </c>
      <c r="C9" s="33" t="s">
        <v>5</v>
      </c>
      <c r="D9" s="34" t="s">
        <v>6</v>
      </c>
      <c r="E9" s="40" t="s">
        <v>7</v>
      </c>
    </row>
    <row r="10" spans="2:5" ht="15.95" customHeight="1" x14ac:dyDescent="0.25">
      <c r="B10" s="29" t="s">
        <v>3</v>
      </c>
      <c r="C10" s="30"/>
      <c r="D10" s="31"/>
      <c r="E10" s="55"/>
    </row>
    <row r="11" spans="2:5" ht="15.95" customHeight="1" x14ac:dyDescent="0.25">
      <c r="B11" s="6"/>
      <c r="C11" s="14">
        <v>1111</v>
      </c>
      <c r="D11" s="7" t="s">
        <v>8</v>
      </c>
      <c r="E11" s="56">
        <v>750000</v>
      </c>
    </row>
    <row r="12" spans="2:5" ht="15.95" customHeight="1" x14ac:dyDescent="0.25">
      <c r="B12" s="6"/>
      <c r="C12" s="14">
        <v>1112</v>
      </c>
      <c r="D12" s="7" t="s">
        <v>9</v>
      </c>
      <c r="E12" s="56">
        <v>50000</v>
      </c>
    </row>
    <row r="13" spans="2:5" ht="15.95" customHeight="1" x14ac:dyDescent="0.25">
      <c r="B13" s="6"/>
      <c r="C13" s="14">
        <v>1113</v>
      </c>
      <c r="D13" s="7" t="s">
        <v>156</v>
      </c>
      <c r="E13" s="56">
        <v>125000</v>
      </c>
    </row>
    <row r="14" spans="2:5" ht="15.95" customHeight="1" x14ac:dyDescent="0.25">
      <c r="B14" s="6"/>
      <c r="C14" s="14">
        <v>1121</v>
      </c>
      <c r="D14" s="7" t="s">
        <v>10</v>
      </c>
      <c r="E14" s="56">
        <v>1000000</v>
      </c>
    </row>
    <row r="15" spans="2:5" ht="15.95" customHeight="1" x14ac:dyDescent="0.25">
      <c r="B15" s="6"/>
      <c r="C15" s="14">
        <v>1122</v>
      </c>
      <c r="D15" s="7" t="s">
        <v>11</v>
      </c>
      <c r="E15" s="56">
        <v>73000</v>
      </c>
    </row>
    <row r="16" spans="2:5" ht="15.95" customHeight="1" x14ac:dyDescent="0.25">
      <c r="B16" s="6"/>
      <c r="C16" s="14">
        <v>1211</v>
      </c>
      <c r="D16" s="7" t="s">
        <v>12</v>
      </c>
      <c r="E16" s="56">
        <v>2400000</v>
      </c>
    </row>
    <row r="17" spans="2:5" ht="15.95" customHeight="1" x14ac:dyDescent="0.25">
      <c r="B17" s="6"/>
      <c r="C17" s="14">
        <v>1340</v>
      </c>
      <c r="D17" s="7" t="s">
        <v>13</v>
      </c>
      <c r="E17" s="56">
        <v>185000</v>
      </c>
    </row>
    <row r="18" spans="2:5" ht="15.95" customHeight="1" x14ac:dyDescent="0.25">
      <c r="B18" s="6"/>
      <c r="C18" s="14">
        <v>1341</v>
      </c>
      <c r="D18" s="7" t="s">
        <v>14</v>
      </c>
      <c r="E18" s="56">
        <v>4000</v>
      </c>
    </row>
    <row r="19" spans="2:5" ht="15.95" customHeight="1" x14ac:dyDescent="0.25">
      <c r="B19" s="6"/>
      <c r="C19" s="14">
        <v>1361</v>
      </c>
      <c r="D19" s="7" t="s">
        <v>15</v>
      </c>
      <c r="E19" s="56">
        <v>600</v>
      </c>
    </row>
    <row r="20" spans="2:5" ht="15.95" customHeight="1" x14ac:dyDescent="0.25">
      <c r="B20" s="6"/>
      <c r="C20" s="14">
        <v>1381</v>
      </c>
      <c r="D20" s="7" t="s">
        <v>122</v>
      </c>
      <c r="E20" s="56">
        <v>35000</v>
      </c>
    </row>
    <row r="21" spans="2:5" ht="15.95" customHeight="1" x14ac:dyDescent="0.25">
      <c r="B21" s="6"/>
      <c r="C21" s="14">
        <v>1511</v>
      </c>
      <c r="D21" s="7" t="s">
        <v>16</v>
      </c>
      <c r="E21" s="56">
        <v>600000</v>
      </c>
    </row>
    <row r="22" spans="2:5" ht="15.95" customHeight="1" x14ac:dyDescent="0.25">
      <c r="B22" s="6"/>
      <c r="C22" s="14">
        <v>4112</v>
      </c>
      <c r="D22" s="7" t="s">
        <v>123</v>
      </c>
      <c r="E22" s="56">
        <v>76100</v>
      </c>
    </row>
    <row r="23" spans="2:5" ht="15.95" customHeight="1" x14ac:dyDescent="0.25">
      <c r="B23" s="6"/>
      <c r="C23" s="14">
        <v>4116</v>
      </c>
      <c r="D23" s="7" t="s">
        <v>143</v>
      </c>
      <c r="E23" s="56">
        <v>0</v>
      </c>
    </row>
    <row r="24" spans="2:5" ht="15.95" customHeight="1" x14ac:dyDescent="0.25">
      <c r="B24" s="6"/>
      <c r="C24" s="14">
        <v>4222</v>
      </c>
      <c r="D24" s="7" t="s">
        <v>145</v>
      </c>
      <c r="E24" s="56">
        <v>0</v>
      </c>
    </row>
    <row r="25" spans="2:5" ht="15.95" customHeight="1" x14ac:dyDescent="0.25">
      <c r="B25" s="140" t="s">
        <v>17</v>
      </c>
      <c r="C25" s="140"/>
      <c r="D25" s="8"/>
      <c r="E25" s="41">
        <f>SUM(E11:E24)</f>
        <v>5298700</v>
      </c>
    </row>
    <row r="26" spans="2:5" ht="15.95" customHeight="1" x14ac:dyDescent="0.25">
      <c r="B26" s="9" t="s">
        <v>18</v>
      </c>
      <c r="C26" s="7"/>
      <c r="D26" s="7"/>
      <c r="E26" s="56"/>
    </row>
    <row r="27" spans="2:5" ht="15.95" customHeight="1" x14ac:dyDescent="0.25">
      <c r="B27" s="14">
        <v>2310</v>
      </c>
      <c r="C27" s="14">
        <v>2111</v>
      </c>
      <c r="D27" s="7" t="s">
        <v>19</v>
      </c>
      <c r="E27" s="56">
        <v>250000</v>
      </c>
    </row>
    <row r="28" spans="2:5" ht="15.95" customHeight="1" x14ac:dyDescent="0.25">
      <c r="B28" s="140" t="s">
        <v>17</v>
      </c>
      <c r="C28" s="140"/>
      <c r="D28" s="8"/>
      <c r="E28" s="41">
        <f>SUM(E27)</f>
        <v>250000</v>
      </c>
    </row>
    <row r="29" spans="2:5" ht="15.95" customHeight="1" x14ac:dyDescent="0.25">
      <c r="B29" s="9" t="s">
        <v>133</v>
      </c>
      <c r="C29" s="74"/>
      <c r="D29" s="8"/>
      <c r="E29" s="56"/>
    </row>
    <row r="30" spans="2:5" ht="15.95" customHeight="1" x14ac:dyDescent="0.25">
      <c r="B30" s="14">
        <v>3111</v>
      </c>
      <c r="C30" s="14">
        <v>2111</v>
      </c>
      <c r="D30" s="7" t="s">
        <v>24</v>
      </c>
      <c r="E30" s="56">
        <v>20000</v>
      </c>
    </row>
    <row r="31" spans="2:5" ht="15.95" customHeight="1" x14ac:dyDescent="0.25">
      <c r="B31" s="140" t="s">
        <v>17</v>
      </c>
      <c r="C31" s="140"/>
      <c r="D31" s="8"/>
      <c r="E31" s="41">
        <f>SUM(E30)</f>
        <v>20000</v>
      </c>
    </row>
    <row r="32" spans="2:5" ht="15.95" customHeight="1" x14ac:dyDescent="0.25">
      <c r="B32" s="75" t="s">
        <v>20</v>
      </c>
      <c r="C32" s="10"/>
      <c r="D32" s="8"/>
      <c r="E32" s="56"/>
    </row>
    <row r="33" spans="2:5" ht="15.95" customHeight="1" x14ac:dyDescent="0.25">
      <c r="B33" s="14">
        <v>3399</v>
      </c>
      <c r="C33" s="14">
        <v>2111</v>
      </c>
      <c r="D33" s="7" t="s">
        <v>19</v>
      </c>
      <c r="E33" s="56">
        <v>15000</v>
      </c>
    </row>
    <row r="34" spans="2:5" ht="15.95" customHeight="1" x14ac:dyDescent="0.25">
      <c r="B34" s="140" t="s">
        <v>17</v>
      </c>
      <c r="C34" s="140"/>
      <c r="D34" s="8"/>
      <c r="E34" s="41">
        <f>SUM(E33:E33)</f>
        <v>15000</v>
      </c>
    </row>
    <row r="35" spans="2:5" ht="15.95" customHeight="1" x14ac:dyDescent="0.25">
      <c r="B35" s="9" t="s">
        <v>21</v>
      </c>
      <c r="C35" s="7"/>
      <c r="D35" s="7"/>
      <c r="E35" s="56"/>
    </row>
    <row r="36" spans="2:5" ht="15.95" customHeight="1" x14ac:dyDescent="0.25">
      <c r="B36" s="22">
        <v>3612</v>
      </c>
      <c r="C36" s="22">
        <v>2111</v>
      </c>
      <c r="D36" s="7" t="s">
        <v>19</v>
      </c>
      <c r="E36" s="56">
        <v>1000</v>
      </c>
    </row>
    <row r="37" spans="2:5" ht="15.95" customHeight="1" x14ac:dyDescent="0.25">
      <c r="B37" s="22">
        <v>3612</v>
      </c>
      <c r="C37" s="22">
        <v>2132</v>
      </c>
      <c r="D37" s="11" t="s">
        <v>22</v>
      </c>
      <c r="E37" s="57">
        <v>105000</v>
      </c>
    </row>
    <row r="38" spans="2:5" ht="15.95" customHeight="1" x14ac:dyDescent="0.25">
      <c r="B38" s="140" t="s">
        <v>17</v>
      </c>
      <c r="C38" s="140"/>
      <c r="D38" s="8"/>
      <c r="E38" s="42">
        <f>SUM(E36:E37)</f>
        <v>106000</v>
      </c>
    </row>
    <row r="39" spans="2:5" ht="15.95" customHeight="1" x14ac:dyDescent="0.25">
      <c r="B39" s="9" t="s">
        <v>23</v>
      </c>
      <c r="C39" s="7"/>
      <c r="D39" s="7"/>
      <c r="E39" s="56"/>
    </row>
    <row r="40" spans="2:5" ht="15.95" customHeight="1" x14ac:dyDescent="0.25">
      <c r="B40" s="14">
        <v>3613</v>
      </c>
      <c r="C40" s="14">
        <v>2111</v>
      </c>
      <c r="D40" s="7" t="s">
        <v>24</v>
      </c>
      <c r="E40" s="56">
        <v>10000</v>
      </c>
    </row>
    <row r="41" spans="2:5" ht="15.95" customHeight="1" x14ac:dyDescent="0.25">
      <c r="B41" s="14">
        <v>3613</v>
      </c>
      <c r="C41" s="14">
        <v>2132</v>
      </c>
      <c r="D41" s="7" t="s">
        <v>25</v>
      </c>
      <c r="E41" s="56">
        <v>16000</v>
      </c>
    </row>
    <row r="42" spans="2:5" ht="15.95" customHeight="1" x14ac:dyDescent="0.25">
      <c r="B42" s="22">
        <v>3613</v>
      </c>
      <c r="C42" s="22">
        <v>2212</v>
      </c>
      <c r="D42" s="11" t="s">
        <v>140</v>
      </c>
      <c r="E42" s="57">
        <v>0</v>
      </c>
    </row>
    <row r="43" spans="2:5" ht="15.95" customHeight="1" x14ac:dyDescent="0.25">
      <c r="B43" s="139" t="s">
        <v>17</v>
      </c>
      <c r="C43" s="139"/>
      <c r="D43" s="12"/>
      <c r="E43" s="43">
        <f>SUM(E40:E42)</f>
        <v>26000</v>
      </c>
    </row>
    <row r="44" spans="2:5" ht="15.95" customHeight="1" x14ac:dyDescent="0.25">
      <c r="B44" s="13" t="s">
        <v>26</v>
      </c>
      <c r="C44" s="73"/>
      <c r="D44" s="12"/>
      <c r="E44" s="57"/>
    </row>
    <row r="45" spans="2:5" ht="15.95" customHeight="1" x14ac:dyDescent="0.25">
      <c r="B45" s="22">
        <v>3632</v>
      </c>
      <c r="C45" s="22">
        <v>2111</v>
      </c>
      <c r="D45" s="11" t="s">
        <v>27</v>
      </c>
      <c r="E45" s="57">
        <v>15000</v>
      </c>
    </row>
    <row r="46" spans="2:5" ht="15.95" customHeight="1" x14ac:dyDescent="0.25">
      <c r="B46" s="140" t="s">
        <v>17</v>
      </c>
      <c r="C46" s="140"/>
      <c r="D46" s="11"/>
      <c r="E46" s="43">
        <f>SUM(E45)</f>
        <v>15000</v>
      </c>
    </row>
    <row r="47" spans="2:5" ht="15.95" customHeight="1" x14ac:dyDescent="0.25">
      <c r="B47" s="9" t="s">
        <v>28</v>
      </c>
      <c r="C47" s="7"/>
      <c r="D47" s="7"/>
      <c r="E47" s="56"/>
    </row>
    <row r="48" spans="2:5" ht="15.95" customHeight="1" x14ac:dyDescent="0.25">
      <c r="B48" s="14">
        <v>3639</v>
      </c>
      <c r="C48" s="14">
        <v>2111</v>
      </c>
      <c r="D48" s="7" t="s">
        <v>141</v>
      </c>
      <c r="E48" s="56">
        <v>3000</v>
      </c>
    </row>
    <row r="49" spans="2:5" ht="15.95" customHeight="1" x14ac:dyDescent="0.25">
      <c r="B49" s="14">
        <v>3639</v>
      </c>
      <c r="C49" s="14">
        <v>2119</v>
      </c>
      <c r="D49" s="7" t="s">
        <v>33</v>
      </c>
      <c r="E49" s="56"/>
    </row>
    <row r="50" spans="2:5" ht="15.95" customHeight="1" x14ac:dyDescent="0.25">
      <c r="B50" s="14">
        <v>3639</v>
      </c>
      <c r="C50" s="14">
        <v>2131</v>
      </c>
      <c r="D50" s="7" t="s">
        <v>29</v>
      </c>
      <c r="E50" s="56">
        <v>16000</v>
      </c>
    </row>
    <row r="51" spans="2:5" ht="15.95" customHeight="1" x14ac:dyDescent="0.25">
      <c r="B51" s="139" t="s">
        <v>17</v>
      </c>
      <c r="C51" s="139"/>
      <c r="D51" s="12"/>
      <c r="E51" s="43">
        <f>SUM(E48:E50)</f>
        <v>19000</v>
      </c>
    </row>
    <row r="52" spans="2:5" ht="15.95" customHeight="1" x14ac:dyDescent="0.25">
      <c r="B52" s="141" t="s">
        <v>30</v>
      </c>
      <c r="C52" s="141"/>
      <c r="D52" s="141"/>
      <c r="E52" s="58"/>
    </row>
    <row r="53" spans="2:5" ht="15.95" customHeight="1" x14ac:dyDescent="0.25">
      <c r="B53" s="22">
        <v>3725</v>
      </c>
      <c r="C53" s="22">
        <v>2324</v>
      </c>
      <c r="D53" s="7" t="s">
        <v>31</v>
      </c>
      <c r="E53" s="56">
        <v>121000</v>
      </c>
    </row>
    <row r="54" spans="2:5" ht="15.95" customHeight="1" x14ac:dyDescent="0.25">
      <c r="B54" s="140" t="s">
        <v>17</v>
      </c>
      <c r="C54" s="140"/>
      <c r="D54" s="7"/>
      <c r="E54" s="41">
        <f>SUM(E53)</f>
        <v>121000</v>
      </c>
    </row>
    <row r="55" spans="2:5" ht="15.95" customHeight="1" x14ac:dyDescent="0.25">
      <c r="B55" s="75" t="s">
        <v>32</v>
      </c>
      <c r="C55" s="74"/>
      <c r="D55" s="8"/>
      <c r="E55" s="56"/>
    </row>
    <row r="56" spans="2:5" ht="15.95" customHeight="1" x14ac:dyDescent="0.25">
      <c r="B56" s="14">
        <v>6171</v>
      </c>
      <c r="C56" s="14">
        <v>2132</v>
      </c>
      <c r="D56" s="7" t="s">
        <v>29</v>
      </c>
      <c r="E56" s="56">
        <v>0</v>
      </c>
    </row>
    <row r="57" spans="2:5" ht="15.95" customHeight="1" x14ac:dyDescent="0.25">
      <c r="B57" s="140" t="s">
        <v>17</v>
      </c>
      <c r="C57" s="140"/>
      <c r="D57" s="8"/>
      <c r="E57" s="41">
        <f t="shared" ref="E57" si="0">SUM(E56:E56)</f>
        <v>0</v>
      </c>
    </row>
    <row r="58" spans="2:5" ht="15.95" customHeight="1" x14ac:dyDescent="0.25">
      <c r="B58" s="9" t="s">
        <v>34</v>
      </c>
      <c r="C58" s="7"/>
      <c r="D58" s="7"/>
      <c r="E58" s="56"/>
    </row>
    <row r="59" spans="2:5" ht="15.95" customHeight="1" x14ac:dyDescent="0.25">
      <c r="B59" s="14">
        <v>6310</v>
      </c>
      <c r="C59" s="14">
        <v>2141</v>
      </c>
      <c r="D59" s="7" t="s">
        <v>35</v>
      </c>
      <c r="E59" s="56">
        <v>1000</v>
      </c>
    </row>
    <row r="60" spans="2:5" ht="15.95" customHeight="1" x14ac:dyDescent="0.25">
      <c r="B60" s="140" t="s">
        <v>17</v>
      </c>
      <c r="C60" s="140"/>
      <c r="D60" s="8"/>
      <c r="E60" s="41">
        <f>SUM(E59:E59)</f>
        <v>1000</v>
      </c>
    </row>
    <row r="61" spans="2:5" ht="15.95" customHeight="1" x14ac:dyDescent="0.25">
      <c r="B61" s="27"/>
      <c r="C61" s="27"/>
      <c r="D61" s="27"/>
      <c r="E61" s="59"/>
    </row>
    <row r="62" spans="2:5" ht="15.95" customHeight="1" x14ac:dyDescent="0.25">
      <c r="B62" s="65" t="s">
        <v>36</v>
      </c>
      <c r="C62" s="66"/>
      <c r="D62" s="66"/>
      <c r="E62" s="67">
        <f>E25+E28+E31+E34+E38+E43+E46+E51+E54+E57+E60</f>
        <v>5871700</v>
      </c>
    </row>
    <row r="63" spans="2:5" x14ac:dyDescent="0.25">
      <c r="E63" s="60"/>
    </row>
    <row r="64" spans="2:5" x14ac:dyDescent="0.25">
      <c r="B64" s="15"/>
      <c r="C64" s="15"/>
      <c r="D64" s="2"/>
      <c r="E64" s="61"/>
    </row>
    <row r="65" spans="2:5" ht="18.75" x14ac:dyDescent="0.3">
      <c r="B65" s="16" t="s">
        <v>36</v>
      </c>
      <c r="C65" s="15"/>
      <c r="D65" s="2"/>
      <c r="E65" s="44">
        <f>E62</f>
        <v>5871700</v>
      </c>
    </row>
    <row r="66" spans="2:5" x14ac:dyDescent="0.25">
      <c r="B66" s="15"/>
      <c r="C66" s="15"/>
      <c r="D66" s="2"/>
      <c r="E66" s="61"/>
    </row>
    <row r="67" spans="2:5" ht="23.25" x14ac:dyDescent="0.35">
      <c r="B67" s="17" t="s">
        <v>37</v>
      </c>
      <c r="C67" s="2"/>
      <c r="D67" s="2"/>
      <c r="E67" s="61"/>
    </row>
    <row r="68" spans="2:5" ht="15.75" thickBot="1" x14ac:dyDescent="0.3">
      <c r="E68" s="60"/>
    </row>
    <row r="69" spans="2:5" ht="15.95" customHeight="1" thickBot="1" x14ac:dyDescent="0.3">
      <c r="B69" s="37" t="s">
        <v>38</v>
      </c>
      <c r="C69" s="38" t="s">
        <v>39</v>
      </c>
      <c r="D69" s="38" t="s">
        <v>6</v>
      </c>
      <c r="E69" s="45" t="s">
        <v>40</v>
      </c>
    </row>
    <row r="70" spans="2:5" ht="15.95" customHeight="1" x14ac:dyDescent="0.25">
      <c r="B70" s="29" t="s">
        <v>41</v>
      </c>
      <c r="C70" s="35"/>
      <c r="D70" s="36"/>
      <c r="E70" s="62"/>
    </row>
    <row r="71" spans="2:5" ht="15.95" customHeight="1" x14ac:dyDescent="0.25">
      <c r="B71" s="22">
        <v>1031</v>
      </c>
      <c r="C71" s="22">
        <v>5139</v>
      </c>
      <c r="D71" s="11" t="s">
        <v>42</v>
      </c>
      <c r="E71" s="57">
        <v>20000</v>
      </c>
    </row>
    <row r="72" spans="2:5" ht="15.95" customHeight="1" x14ac:dyDescent="0.25">
      <c r="B72" s="14">
        <v>1031</v>
      </c>
      <c r="C72" s="14">
        <v>5156</v>
      </c>
      <c r="D72" s="7" t="s">
        <v>43</v>
      </c>
      <c r="E72" s="56">
        <v>5000</v>
      </c>
    </row>
    <row r="73" spans="2:5" ht="15.95" customHeight="1" x14ac:dyDescent="0.25">
      <c r="B73" s="14">
        <v>1031</v>
      </c>
      <c r="C73" s="14">
        <v>5169</v>
      </c>
      <c r="D73" s="7" t="s">
        <v>44</v>
      </c>
      <c r="E73" s="56">
        <v>50000</v>
      </c>
    </row>
    <row r="74" spans="2:5" ht="15.95" customHeight="1" x14ac:dyDescent="0.25">
      <c r="B74" s="140" t="s">
        <v>17</v>
      </c>
      <c r="C74" s="140"/>
      <c r="D74" s="7"/>
      <c r="E74" s="50">
        <f>SUM(E71:E73)</f>
        <v>75000</v>
      </c>
    </row>
    <row r="75" spans="2:5" ht="15.95" customHeight="1" x14ac:dyDescent="0.25">
      <c r="B75" s="10" t="s">
        <v>45</v>
      </c>
      <c r="C75" s="74"/>
      <c r="D75" s="7"/>
      <c r="E75" s="56"/>
    </row>
    <row r="76" spans="2:5" ht="15.95" customHeight="1" x14ac:dyDescent="0.25">
      <c r="B76" s="14">
        <v>2212</v>
      </c>
      <c r="C76" s="14">
        <v>5169</v>
      </c>
      <c r="D76" s="7" t="s">
        <v>161</v>
      </c>
      <c r="E76" s="56">
        <v>5000</v>
      </c>
    </row>
    <row r="77" spans="2:5" ht="15.95" customHeight="1" x14ac:dyDescent="0.25">
      <c r="B77" s="14">
        <v>2212</v>
      </c>
      <c r="C77" s="14">
        <v>5171</v>
      </c>
      <c r="D77" s="7" t="s">
        <v>49</v>
      </c>
      <c r="E77" s="56">
        <v>80000</v>
      </c>
    </row>
    <row r="78" spans="2:5" ht="15.95" customHeight="1" x14ac:dyDescent="0.25">
      <c r="B78" s="14">
        <v>2212</v>
      </c>
      <c r="C78" s="14">
        <v>6121</v>
      </c>
      <c r="D78" s="7" t="s">
        <v>154</v>
      </c>
      <c r="E78" s="56">
        <v>550000</v>
      </c>
    </row>
    <row r="79" spans="2:5" ht="15.95" customHeight="1" x14ac:dyDescent="0.25">
      <c r="B79" s="140" t="s">
        <v>17</v>
      </c>
      <c r="C79" s="140"/>
      <c r="D79" s="7"/>
      <c r="E79" s="50">
        <f>SUM(E76:E78)</f>
        <v>635000</v>
      </c>
    </row>
    <row r="80" spans="2:5" ht="15.95" customHeight="1" x14ac:dyDescent="0.25">
      <c r="B80" s="9" t="s">
        <v>18</v>
      </c>
      <c r="C80" s="7"/>
      <c r="D80" s="7"/>
      <c r="E80" s="56"/>
    </row>
    <row r="81" spans="2:5" ht="15.95" customHeight="1" x14ac:dyDescent="0.25">
      <c r="B81" s="14">
        <v>2310</v>
      </c>
      <c r="C81" s="14">
        <v>5021</v>
      </c>
      <c r="D81" s="7" t="s">
        <v>128</v>
      </c>
      <c r="E81" s="56"/>
    </row>
    <row r="82" spans="2:5" ht="15.95" customHeight="1" x14ac:dyDescent="0.25">
      <c r="B82" s="14">
        <v>2310</v>
      </c>
      <c r="C82" s="14">
        <v>5151</v>
      </c>
      <c r="D82" s="7" t="s">
        <v>48</v>
      </c>
      <c r="E82" s="56">
        <v>180000</v>
      </c>
    </row>
    <row r="83" spans="2:5" ht="15.95" customHeight="1" x14ac:dyDescent="0.25">
      <c r="B83" s="14">
        <v>2310</v>
      </c>
      <c r="C83" s="14">
        <v>5169</v>
      </c>
      <c r="D83" s="7" t="s">
        <v>44</v>
      </c>
      <c r="E83" s="56">
        <v>80000</v>
      </c>
    </row>
    <row r="84" spans="2:5" ht="15.95" customHeight="1" x14ac:dyDescent="0.25">
      <c r="B84" s="14">
        <v>2310</v>
      </c>
      <c r="C84" s="14">
        <v>5171</v>
      </c>
      <c r="D84" s="7" t="s">
        <v>49</v>
      </c>
      <c r="E84" s="56">
        <v>200000</v>
      </c>
    </row>
    <row r="85" spans="2:5" ht="15.95" customHeight="1" x14ac:dyDescent="0.25">
      <c r="B85" s="14">
        <v>2310</v>
      </c>
      <c r="C85" s="14">
        <v>6121</v>
      </c>
      <c r="D85" s="7" t="s">
        <v>138</v>
      </c>
      <c r="E85" s="56">
        <v>80000</v>
      </c>
    </row>
    <row r="86" spans="2:5" ht="15.95" customHeight="1" x14ac:dyDescent="0.25">
      <c r="B86" s="140" t="s">
        <v>17</v>
      </c>
      <c r="C86" s="140"/>
      <c r="D86" s="7"/>
      <c r="E86" s="50">
        <f>SUM(E81:E85)</f>
        <v>540000</v>
      </c>
    </row>
    <row r="87" spans="2:5" ht="15.95" customHeight="1" x14ac:dyDescent="0.25">
      <c r="B87" s="9" t="s">
        <v>131</v>
      </c>
      <c r="C87" s="7"/>
      <c r="D87" s="7"/>
      <c r="E87" s="56"/>
    </row>
    <row r="88" spans="2:5" ht="15.95" customHeight="1" x14ac:dyDescent="0.25">
      <c r="B88" s="14">
        <v>2321</v>
      </c>
      <c r="C88" s="14">
        <v>5169</v>
      </c>
      <c r="D88" s="7" t="s">
        <v>44</v>
      </c>
      <c r="E88" s="56">
        <v>150000</v>
      </c>
    </row>
    <row r="89" spans="2:5" ht="15.95" customHeight="1" x14ac:dyDescent="0.25">
      <c r="B89" s="14">
        <v>2321</v>
      </c>
      <c r="C89" s="14">
        <v>5171</v>
      </c>
      <c r="D89" s="7" t="s">
        <v>49</v>
      </c>
      <c r="E89" s="56">
        <v>40000</v>
      </c>
    </row>
    <row r="90" spans="2:5" ht="15.95" customHeight="1" x14ac:dyDescent="0.25">
      <c r="B90" s="14">
        <v>2321</v>
      </c>
      <c r="C90" s="14">
        <v>5191</v>
      </c>
      <c r="D90" s="7" t="s">
        <v>165</v>
      </c>
      <c r="E90" s="56"/>
    </row>
    <row r="91" spans="2:5" ht="15.95" customHeight="1" x14ac:dyDescent="0.25">
      <c r="B91" s="14">
        <v>2321</v>
      </c>
      <c r="C91" s="14">
        <v>6121</v>
      </c>
      <c r="D91" s="7" t="s">
        <v>137</v>
      </c>
      <c r="E91" s="56">
        <v>0</v>
      </c>
    </row>
    <row r="92" spans="2:5" ht="15.95" customHeight="1" x14ac:dyDescent="0.25">
      <c r="B92" s="140" t="s">
        <v>50</v>
      </c>
      <c r="C92" s="140"/>
      <c r="D92" s="7"/>
      <c r="E92" s="50">
        <f>SUM(E88:E91)</f>
        <v>190000</v>
      </c>
    </row>
    <row r="93" spans="2:5" ht="15.95" customHeight="1" x14ac:dyDescent="0.25">
      <c r="B93" s="9" t="s">
        <v>51</v>
      </c>
      <c r="C93" s="74"/>
      <c r="D93" s="7"/>
      <c r="E93" s="56"/>
    </row>
    <row r="94" spans="2:5" ht="15.95" customHeight="1" x14ac:dyDescent="0.25">
      <c r="B94" s="14">
        <v>3111</v>
      </c>
      <c r="C94" s="14">
        <v>5011</v>
      </c>
      <c r="D94" s="7" t="s">
        <v>52</v>
      </c>
      <c r="E94" s="56">
        <v>470000</v>
      </c>
    </row>
    <row r="95" spans="2:5" ht="15.95" customHeight="1" x14ac:dyDescent="0.25">
      <c r="B95" s="14">
        <v>3111</v>
      </c>
      <c r="C95" s="14">
        <v>5021</v>
      </c>
      <c r="D95" s="7" t="s">
        <v>124</v>
      </c>
      <c r="E95" s="56">
        <v>42000</v>
      </c>
    </row>
    <row r="96" spans="2:5" ht="15.95" customHeight="1" x14ac:dyDescent="0.25">
      <c r="B96" s="14">
        <v>3111</v>
      </c>
      <c r="C96" s="14">
        <v>5031</v>
      </c>
      <c r="D96" s="7" t="s">
        <v>53</v>
      </c>
      <c r="E96" s="56">
        <v>116000</v>
      </c>
    </row>
    <row r="97" spans="2:5" ht="15.95" customHeight="1" x14ac:dyDescent="0.25">
      <c r="B97" s="14">
        <v>3111</v>
      </c>
      <c r="C97" s="14">
        <v>5032</v>
      </c>
      <c r="D97" s="7" t="s">
        <v>54</v>
      </c>
      <c r="E97" s="56">
        <v>42000</v>
      </c>
    </row>
    <row r="98" spans="2:5" ht="15.95" customHeight="1" x14ac:dyDescent="0.25">
      <c r="B98" s="14">
        <v>3111</v>
      </c>
      <c r="C98" s="14">
        <v>5038</v>
      </c>
      <c r="D98" s="7" t="s">
        <v>82</v>
      </c>
      <c r="E98" s="56">
        <v>2000</v>
      </c>
    </row>
    <row r="99" spans="2:5" ht="15.95" customHeight="1" x14ac:dyDescent="0.25">
      <c r="B99" s="14">
        <v>3111</v>
      </c>
      <c r="C99" s="14">
        <v>5137</v>
      </c>
      <c r="D99" s="7" t="s">
        <v>83</v>
      </c>
      <c r="E99" s="56">
        <v>3000</v>
      </c>
    </row>
    <row r="100" spans="2:5" ht="15.95" customHeight="1" x14ac:dyDescent="0.25">
      <c r="B100" s="14">
        <v>3111</v>
      </c>
      <c r="C100" s="14">
        <v>5137</v>
      </c>
      <c r="D100" s="7" t="s">
        <v>46</v>
      </c>
      <c r="E100" s="56">
        <v>25000</v>
      </c>
    </row>
    <row r="101" spans="2:5" ht="15.95" customHeight="1" x14ac:dyDescent="0.25">
      <c r="B101" s="14">
        <v>3111</v>
      </c>
      <c r="C101" s="14">
        <v>5139</v>
      </c>
      <c r="D101" s="7" t="s">
        <v>55</v>
      </c>
      <c r="E101" s="56">
        <v>5000</v>
      </c>
    </row>
    <row r="102" spans="2:5" ht="15.95" customHeight="1" x14ac:dyDescent="0.25">
      <c r="B102" s="14">
        <v>3111</v>
      </c>
      <c r="C102" s="14">
        <v>5153</v>
      </c>
      <c r="D102" s="7" t="s">
        <v>72</v>
      </c>
      <c r="E102" s="56">
        <v>10000</v>
      </c>
    </row>
    <row r="103" spans="2:5" ht="15.95" customHeight="1" x14ac:dyDescent="0.25">
      <c r="B103" s="14">
        <v>3111</v>
      </c>
      <c r="C103" s="14">
        <v>5154</v>
      </c>
      <c r="D103" s="7" t="s">
        <v>157</v>
      </c>
      <c r="E103" s="56">
        <v>10000</v>
      </c>
    </row>
    <row r="104" spans="2:5" ht="15.95" customHeight="1" x14ac:dyDescent="0.25">
      <c r="B104" s="14">
        <v>3111</v>
      </c>
      <c r="C104" s="14">
        <v>5167</v>
      </c>
      <c r="D104" s="7" t="s">
        <v>86</v>
      </c>
      <c r="E104" s="56">
        <v>16000</v>
      </c>
    </row>
    <row r="105" spans="2:5" ht="15.95" customHeight="1" x14ac:dyDescent="0.25">
      <c r="B105" s="14">
        <v>3111</v>
      </c>
      <c r="C105" s="14">
        <v>5169</v>
      </c>
      <c r="D105" s="7" t="s">
        <v>44</v>
      </c>
      <c r="E105" s="56">
        <v>10000</v>
      </c>
    </row>
    <row r="106" spans="2:5" ht="15.95" customHeight="1" x14ac:dyDescent="0.25">
      <c r="B106" s="14">
        <v>3111</v>
      </c>
      <c r="C106" s="14">
        <v>5173</v>
      </c>
      <c r="D106" s="7" t="s">
        <v>121</v>
      </c>
      <c r="E106" s="56"/>
    </row>
    <row r="107" spans="2:5" ht="15.95" customHeight="1" x14ac:dyDescent="0.25">
      <c r="B107" s="14">
        <v>3111</v>
      </c>
      <c r="C107" s="14">
        <v>5175</v>
      </c>
      <c r="D107" s="7" t="s">
        <v>63</v>
      </c>
      <c r="E107" s="56">
        <v>1000</v>
      </c>
    </row>
    <row r="108" spans="2:5" ht="15.95" customHeight="1" x14ac:dyDescent="0.25">
      <c r="B108" s="14">
        <v>3111</v>
      </c>
      <c r="C108" s="14">
        <v>5194</v>
      </c>
      <c r="D108" s="7" t="s">
        <v>64</v>
      </c>
      <c r="E108" s="56">
        <v>4000</v>
      </c>
    </row>
    <row r="109" spans="2:5" ht="15.95" customHeight="1" x14ac:dyDescent="0.25">
      <c r="B109" s="140" t="s">
        <v>17</v>
      </c>
      <c r="C109" s="140"/>
      <c r="D109" s="7"/>
      <c r="E109" s="50">
        <f>SUM(E94:E108)</f>
        <v>756000</v>
      </c>
    </row>
    <row r="110" spans="2:5" ht="15.95" customHeight="1" x14ac:dyDescent="0.25">
      <c r="B110" s="9" t="s">
        <v>146</v>
      </c>
      <c r="C110" s="49"/>
      <c r="D110" s="7"/>
      <c r="E110" s="56"/>
    </row>
    <row r="111" spans="2:5" ht="15.95" customHeight="1" x14ac:dyDescent="0.25">
      <c r="B111" s="74">
        <v>3114</v>
      </c>
      <c r="C111" s="74">
        <v>5333</v>
      </c>
      <c r="D111" s="63" t="s">
        <v>147</v>
      </c>
      <c r="E111" s="56">
        <v>5000</v>
      </c>
    </row>
    <row r="112" spans="2:5" ht="15.95" customHeight="1" x14ac:dyDescent="0.25">
      <c r="B112" s="140" t="s">
        <v>17</v>
      </c>
      <c r="C112" s="140"/>
      <c r="D112" s="7"/>
      <c r="E112" s="50">
        <f>SUM(E111:E111)</f>
        <v>5000</v>
      </c>
    </row>
    <row r="113" spans="2:5" ht="15.95" customHeight="1" x14ac:dyDescent="0.25">
      <c r="B113" s="9" t="s">
        <v>56</v>
      </c>
      <c r="C113" s="7"/>
      <c r="D113" s="7"/>
      <c r="E113" s="56"/>
    </row>
    <row r="114" spans="2:5" ht="15.95" customHeight="1" x14ac:dyDescent="0.25">
      <c r="B114" s="14">
        <v>3314</v>
      </c>
      <c r="C114" s="14">
        <v>5136</v>
      </c>
      <c r="D114" s="7" t="s">
        <v>57</v>
      </c>
      <c r="E114" s="56">
        <v>1000</v>
      </c>
    </row>
    <row r="115" spans="2:5" ht="15.95" customHeight="1" x14ac:dyDescent="0.25">
      <c r="B115" s="14">
        <v>3314</v>
      </c>
      <c r="C115" s="14">
        <v>5213</v>
      </c>
      <c r="D115" s="7" t="s">
        <v>58</v>
      </c>
      <c r="E115" s="56">
        <v>4500</v>
      </c>
    </row>
    <row r="116" spans="2:5" ht="15.95" customHeight="1" x14ac:dyDescent="0.25">
      <c r="B116" s="140" t="s">
        <v>17</v>
      </c>
      <c r="C116" s="140"/>
      <c r="D116" s="7"/>
      <c r="E116" s="50">
        <f>SUM(E114:E115)</f>
        <v>5500</v>
      </c>
    </row>
    <row r="117" spans="2:5" ht="15.95" customHeight="1" x14ac:dyDescent="0.25">
      <c r="B117" s="9" t="s">
        <v>162</v>
      </c>
      <c r="C117" s="74"/>
      <c r="D117" s="7"/>
      <c r="E117" s="56"/>
    </row>
    <row r="118" spans="2:5" ht="15.95" customHeight="1" x14ac:dyDescent="0.25">
      <c r="B118" s="14">
        <v>3326</v>
      </c>
      <c r="C118" s="14">
        <v>5222</v>
      </c>
      <c r="D118" s="7" t="s">
        <v>59</v>
      </c>
      <c r="E118" s="56">
        <v>5000</v>
      </c>
    </row>
    <row r="119" spans="2:5" ht="15.95" customHeight="1" x14ac:dyDescent="0.25">
      <c r="B119" s="14">
        <v>3326</v>
      </c>
      <c r="C119" s="14">
        <v>5169</v>
      </c>
      <c r="D119" s="7" t="s">
        <v>166</v>
      </c>
      <c r="E119" s="56"/>
    </row>
    <row r="120" spans="2:5" ht="15.95" customHeight="1" x14ac:dyDescent="0.25">
      <c r="B120" s="14">
        <v>3326</v>
      </c>
      <c r="C120" s="14">
        <v>5171</v>
      </c>
      <c r="D120" s="7" t="s">
        <v>49</v>
      </c>
      <c r="E120" s="56">
        <v>0</v>
      </c>
    </row>
    <row r="121" spans="2:5" ht="15.95" customHeight="1" x14ac:dyDescent="0.25">
      <c r="B121" s="140" t="s">
        <v>17</v>
      </c>
      <c r="C121" s="140"/>
      <c r="D121" s="7"/>
      <c r="E121" s="50">
        <f>SUM(E118:E120)</f>
        <v>5000</v>
      </c>
    </row>
    <row r="122" spans="2:5" ht="15.95" customHeight="1" x14ac:dyDescent="0.25">
      <c r="B122" s="9" t="s">
        <v>60</v>
      </c>
      <c r="C122" s="74"/>
      <c r="D122" s="7"/>
      <c r="E122" s="56"/>
    </row>
    <row r="123" spans="2:5" ht="15.95" customHeight="1" x14ac:dyDescent="0.25">
      <c r="B123" s="14">
        <v>3341</v>
      </c>
      <c r="C123" s="14">
        <v>5169</v>
      </c>
      <c r="D123" s="7" t="s">
        <v>125</v>
      </c>
      <c r="E123" s="56">
        <v>4000</v>
      </c>
    </row>
    <row r="124" spans="2:5" ht="15.95" customHeight="1" x14ac:dyDescent="0.25">
      <c r="B124" s="14">
        <v>3341</v>
      </c>
      <c r="C124" s="14">
        <v>5171</v>
      </c>
      <c r="D124" s="7" t="s">
        <v>49</v>
      </c>
      <c r="E124" s="56">
        <v>7000</v>
      </c>
    </row>
    <row r="125" spans="2:5" ht="15.95" customHeight="1" x14ac:dyDescent="0.25">
      <c r="B125" s="140" t="s">
        <v>17</v>
      </c>
      <c r="C125" s="140"/>
      <c r="D125" s="7"/>
      <c r="E125" s="50">
        <f>SUM(E123:E124)</f>
        <v>11000</v>
      </c>
    </row>
    <row r="126" spans="2:5" ht="15.95" customHeight="1" x14ac:dyDescent="0.25">
      <c r="B126" s="9" t="s">
        <v>61</v>
      </c>
      <c r="C126" s="7"/>
      <c r="D126" s="7"/>
      <c r="E126" s="56"/>
    </row>
    <row r="127" spans="2:5" ht="15.95" customHeight="1" x14ac:dyDescent="0.25">
      <c r="B127" s="14">
        <v>3399</v>
      </c>
      <c r="C127" s="14">
        <v>5021</v>
      </c>
      <c r="D127" s="7" t="s">
        <v>47</v>
      </c>
      <c r="E127" s="56">
        <v>4000</v>
      </c>
    </row>
    <row r="128" spans="2:5" ht="15.95" customHeight="1" x14ac:dyDescent="0.25">
      <c r="B128" s="14">
        <v>3399</v>
      </c>
      <c r="C128" s="14">
        <v>5137</v>
      </c>
      <c r="D128" s="7" t="s">
        <v>158</v>
      </c>
      <c r="E128" s="56">
        <v>8000</v>
      </c>
    </row>
    <row r="129" spans="2:5" ht="15.95" customHeight="1" x14ac:dyDescent="0.25">
      <c r="B129" s="14">
        <v>3399</v>
      </c>
      <c r="C129" s="14">
        <v>5139</v>
      </c>
      <c r="D129" s="7" t="s">
        <v>55</v>
      </c>
      <c r="E129" s="56">
        <v>15000</v>
      </c>
    </row>
    <row r="130" spans="2:5" ht="15.95" customHeight="1" x14ac:dyDescent="0.25">
      <c r="B130" s="14">
        <v>3399</v>
      </c>
      <c r="C130" s="14">
        <v>5156</v>
      </c>
      <c r="D130" s="7" t="s">
        <v>43</v>
      </c>
      <c r="E130" s="56">
        <v>1000</v>
      </c>
    </row>
    <row r="131" spans="2:5" ht="15.95" customHeight="1" x14ac:dyDescent="0.25">
      <c r="B131" s="14">
        <v>3399</v>
      </c>
      <c r="C131" s="14">
        <v>5169</v>
      </c>
      <c r="D131" s="7" t="s">
        <v>44</v>
      </c>
      <c r="E131" s="56">
        <v>35000</v>
      </c>
    </row>
    <row r="132" spans="2:5" ht="15.95" customHeight="1" x14ac:dyDescent="0.25">
      <c r="B132" s="14">
        <v>3399</v>
      </c>
      <c r="C132" s="14">
        <v>5171</v>
      </c>
      <c r="D132" s="7" t="s">
        <v>49</v>
      </c>
      <c r="E132" s="56"/>
    </row>
    <row r="133" spans="2:5" ht="15.95" customHeight="1" x14ac:dyDescent="0.25">
      <c r="B133" s="14">
        <v>3399</v>
      </c>
      <c r="C133" s="14">
        <v>5175</v>
      </c>
      <c r="D133" s="7" t="s">
        <v>63</v>
      </c>
      <c r="E133" s="56">
        <v>5000</v>
      </c>
    </row>
    <row r="134" spans="2:5" ht="15.95" customHeight="1" x14ac:dyDescent="0.25">
      <c r="B134" s="14">
        <v>3399</v>
      </c>
      <c r="C134" s="14">
        <v>5194</v>
      </c>
      <c r="D134" s="7" t="s">
        <v>64</v>
      </c>
      <c r="E134" s="56">
        <v>30000</v>
      </c>
    </row>
    <row r="135" spans="2:5" ht="15.95" customHeight="1" x14ac:dyDescent="0.25">
      <c r="B135" s="14">
        <v>3399</v>
      </c>
      <c r="C135" s="14">
        <v>5222</v>
      </c>
      <c r="D135" s="7" t="s">
        <v>65</v>
      </c>
      <c r="E135" s="56">
        <v>6000</v>
      </c>
    </row>
    <row r="136" spans="2:5" ht="15.95" customHeight="1" x14ac:dyDescent="0.25">
      <c r="B136" s="14">
        <v>3399</v>
      </c>
      <c r="C136" s="14">
        <v>5492</v>
      </c>
      <c r="D136" s="7" t="s">
        <v>66</v>
      </c>
      <c r="E136" s="56">
        <v>20000</v>
      </c>
    </row>
    <row r="137" spans="2:5" ht="15.95" customHeight="1" x14ac:dyDescent="0.25">
      <c r="B137" s="14">
        <v>3399</v>
      </c>
      <c r="C137" s="14">
        <v>5493</v>
      </c>
      <c r="D137" s="7" t="s">
        <v>67</v>
      </c>
      <c r="E137" s="56">
        <v>5000</v>
      </c>
    </row>
    <row r="138" spans="2:5" ht="15.95" customHeight="1" x14ac:dyDescent="0.25">
      <c r="B138" s="140" t="s">
        <v>17</v>
      </c>
      <c r="C138" s="140"/>
      <c r="D138" s="7"/>
      <c r="E138" s="41">
        <f>SUM(E127:E137)</f>
        <v>129000</v>
      </c>
    </row>
    <row r="139" spans="2:5" ht="15.95" customHeight="1" x14ac:dyDescent="0.25">
      <c r="B139" s="9" t="s">
        <v>68</v>
      </c>
      <c r="C139" s="74"/>
      <c r="D139" s="7"/>
      <c r="E139" s="56"/>
    </row>
    <row r="140" spans="2:5" ht="15.95" customHeight="1" x14ac:dyDescent="0.25">
      <c r="B140" s="14">
        <v>3412</v>
      </c>
      <c r="C140" s="14">
        <v>5139</v>
      </c>
      <c r="D140" s="7" t="s">
        <v>55</v>
      </c>
      <c r="E140" s="56">
        <v>50000</v>
      </c>
    </row>
    <row r="141" spans="2:5" ht="15.95" customHeight="1" x14ac:dyDescent="0.25">
      <c r="B141" s="14">
        <v>3412</v>
      </c>
      <c r="C141" s="14">
        <v>5169</v>
      </c>
      <c r="D141" s="7" t="s">
        <v>126</v>
      </c>
      <c r="E141" s="56">
        <v>5000</v>
      </c>
    </row>
    <row r="142" spans="2:5" ht="15.95" customHeight="1" x14ac:dyDescent="0.25">
      <c r="B142" s="14">
        <v>3412</v>
      </c>
      <c r="C142" s="14">
        <v>5171</v>
      </c>
      <c r="D142" s="7" t="s">
        <v>44</v>
      </c>
      <c r="E142" s="56"/>
    </row>
    <row r="143" spans="2:5" ht="15.95" customHeight="1" x14ac:dyDescent="0.25">
      <c r="B143" s="140" t="s">
        <v>17</v>
      </c>
      <c r="C143" s="140"/>
      <c r="D143" s="7"/>
      <c r="E143" s="41">
        <f>SUM(E140:E142)</f>
        <v>55000</v>
      </c>
    </row>
    <row r="144" spans="2:5" ht="15.95" customHeight="1" x14ac:dyDescent="0.25">
      <c r="B144" s="9" t="s">
        <v>69</v>
      </c>
      <c r="C144" s="74"/>
      <c r="D144" s="7"/>
      <c r="E144" s="56"/>
    </row>
    <row r="145" spans="2:5" ht="15.95" customHeight="1" x14ac:dyDescent="0.25">
      <c r="B145" s="14">
        <v>3421</v>
      </c>
      <c r="C145" s="14">
        <v>5321</v>
      </c>
      <c r="D145" s="7" t="s">
        <v>70</v>
      </c>
      <c r="E145" s="56">
        <v>18000</v>
      </c>
    </row>
    <row r="146" spans="2:5" ht="15.95" customHeight="1" x14ac:dyDescent="0.25">
      <c r="B146" s="14">
        <v>3421</v>
      </c>
      <c r="C146" s="14">
        <v>5499</v>
      </c>
      <c r="D146" s="7" t="s">
        <v>71</v>
      </c>
      <c r="E146" s="56">
        <v>6000</v>
      </c>
    </row>
    <row r="147" spans="2:5" ht="15.95" customHeight="1" x14ac:dyDescent="0.25">
      <c r="B147" s="140" t="s">
        <v>17</v>
      </c>
      <c r="C147" s="140"/>
      <c r="D147" s="7"/>
      <c r="E147" s="41">
        <f>SUM(E145:E146)</f>
        <v>24000</v>
      </c>
    </row>
    <row r="148" spans="2:5" ht="15.95" customHeight="1" x14ac:dyDescent="0.25">
      <c r="B148" s="9" t="s">
        <v>21</v>
      </c>
      <c r="C148" s="7"/>
      <c r="D148" s="7"/>
      <c r="E148" s="56"/>
    </row>
    <row r="149" spans="2:5" ht="15.95" customHeight="1" x14ac:dyDescent="0.25">
      <c r="B149" s="14">
        <v>3612</v>
      </c>
      <c r="C149" s="14">
        <v>5137</v>
      </c>
      <c r="D149" s="7" t="s">
        <v>46</v>
      </c>
      <c r="E149" s="56">
        <v>5000</v>
      </c>
    </row>
    <row r="150" spans="2:5" ht="15.95" customHeight="1" x14ac:dyDescent="0.25">
      <c r="B150" s="14">
        <v>3612</v>
      </c>
      <c r="C150" s="14">
        <v>5139</v>
      </c>
      <c r="D150" s="7" t="s">
        <v>55</v>
      </c>
      <c r="E150" s="56"/>
    </row>
    <row r="151" spans="2:5" ht="15.95" customHeight="1" x14ac:dyDescent="0.25">
      <c r="B151" s="14">
        <v>3612</v>
      </c>
      <c r="C151" s="14">
        <v>5169</v>
      </c>
      <c r="D151" s="7" t="s">
        <v>44</v>
      </c>
      <c r="E151" s="56">
        <v>3000</v>
      </c>
    </row>
    <row r="152" spans="2:5" ht="15.95" customHeight="1" x14ac:dyDescent="0.25">
      <c r="B152" s="14">
        <v>3612</v>
      </c>
      <c r="C152" s="14">
        <v>5171</v>
      </c>
      <c r="D152" s="7" t="s">
        <v>49</v>
      </c>
      <c r="E152" s="56">
        <v>40000</v>
      </c>
    </row>
    <row r="153" spans="2:5" ht="15.95" customHeight="1" x14ac:dyDescent="0.25">
      <c r="B153" s="14">
        <v>3612</v>
      </c>
      <c r="C153" s="14">
        <v>5492</v>
      </c>
      <c r="D153" s="7" t="s">
        <v>66</v>
      </c>
      <c r="E153" s="56"/>
    </row>
    <row r="154" spans="2:5" ht="15.95" customHeight="1" x14ac:dyDescent="0.25">
      <c r="B154" s="140" t="s">
        <v>17</v>
      </c>
      <c r="C154" s="140"/>
      <c r="D154" s="7"/>
      <c r="E154" s="41">
        <f>SUM(E149:E153)</f>
        <v>48000</v>
      </c>
    </row>
    <row r="155" spans="2:5" ht="15.95" customHeight="1" x14ac:dyDescent="0.25">
      <c r="B155" s="9" t="s">
        <v>23</v>
      </c>
      <c r="C155" s="7"/>
      <c r="D155" s="7"/>
      <c r="E155" s="56"/>
    </row>
    <row r="156" spans="2:5" ht="15.95" customHeight="1" x14ac:dyDescent="0.25">
      <c r="B156" s="14">
        <v>3613</v>
      </c>
      <c r="C156" s="14">
        <v>5137</v>
      </c>
      <c r="D156" s="7" t="s">
        <v>46</v>
      </c>
      <c r="E156" s="56">
        <v>40000</v>
      </c>
    </row>
    <row r="157" spans="2:5" ht="15.95" customHeight="1" x14ac:dyDescent="0.25">
      <c r="B157" s="14">
        <v>3613</v>
      </c>
      <c r="C157" s="14">
        <v>5153</v>
      </c>
      <c r="D157" s="7" t="s">
        <v>72</v>
      </c>
      <c r="E157" s="56">
        <v>15000</v>
      </c>
    </row>
    <row r="158" spans="2:5" ht="15.95" customHeight="1" x14ac:dyDescent="0.25">
      <c r="B158" s="14">
        <v>3613</v>
      </c>
      <c r="C158" s="14">
        <v>5154</v>
      </c>
      <c r="D158" s="7" t="s">
        <v>73</v>
      </c>
      <c r="E158" s="56">
        <v>40000</v>
      </c>
    </row>
    <row r="159" spans="2:5" ht="15.95" customHeight="1" x14ac:dyDescent="0.25">
      <c r="B159" s="14">
        <v>3613</v>
      </c>
      <c r="C159" s="14">
        <v>5166</v>
      </c>
      <c r="D159" s="7" t="s">
        <v>148</v>
      </c>
      <c r="E159" s="56"/>
    </row>
    <row r="160" spans="2:5" ht="15.95" customHeight="1" x14ac:dyDescent="0.25">
      <c r="B160" s="14">
        <v>3613</v>
      </c>
      <c r="C160" s="14">
        <v>5169</v>
      </c>
      <c r="D160" s="7" t="s">
        <v>44</v>
      </c>
      <c r="E160" s="56"/>
    </row>
    <row r="161" spans="2:5" ht="15.95" customHeight="1" x14ac:dyDescent="0.25">
      <c r="B161" s="14">
        <v>3613</v>
      </c>
      <c r="C161" s="14">
        <v>5171</v>
      </c>
      <c r="D161" s="7" t="s">
        <v>49</v>
      </c>
      <c r="E161" s="56">
        <v>30000</v>
      </c>
    </row>
    <row r="162" spans="2:5" ht="15.95" customHeight="1" x14ac:dyDescent="0.25">
      <c r="B162" s="14">
        <v>3613</v>
      </c>
      <c r="C162" s="14">
        <v>5213</v>
      </c>
      <c r="D162" s="7" t="s">
        <v>163</v>
      </c>
      <c r="E162" s="56"/>
    </row>
    <row r="163" spans="2:5" ht="15.95" customHeight="1" x14ac:dyDescent="0.25">
      <c r="B163" s="14">
        <v>3613</v>
      </c>
      <c r="C163" s="14">
        <v>6121</v>
      </c>
      <c r="D163" s="7" t="s">
        <v>167</v>
      </c>
      <c r="E163" s="56">
        <v>50000</v>
      </c>
    </row>
    <row r="164" spans="2:5" ht="15.95" customHeight="1" x14ac:dyDescent="0.25">
      <c r="B164" s="14">
        <v>3613</v>
      </c>
      <c r="C164" s="14">
        <v>6121</v>
      </c>
      <c r="D164" s="7" t="s">
        <v>171</v>
      </c>
      <c r="E164" s="64">
        <v>150000</v>
      </c>
    </row>
    <row r="165" spans="2:5" ht="15.95" customHeight="1" x14ac:dyDescent="0.25">
      <c r="B165" s="14">
        <v>3613</v>
      </c>
      <c r="C165" s="14">
        <v>6121</v>
      </c>
      <c r="D165" s="7" t="s">
        <v>169</v>
      </c>
      <c r="E165" s="64">
        <v>100000</v>
      </c>
    </row>
    <row r="166" spans="2:5" ht="15.95" customHeight="1" x14ac:dyDescent="0.25">
      <c r="B166" s="140" t="s">
        <v>17</v>
      </c>
      <c r="C166" s="140"/>
      <c r="D166" s="7"/>
      <c r="E166" s="41">
        <f>SUM(E156:E165)</f>
        <v>425000</v>
      </c>
    </row>
    <row r="167" spans="2:5" ht="15.95" customHeight="1" x14ac:dyDescent="0.25">
      <c r="B167" s="9" t="s">
        <v>75</v>
      </c>
      <c r="C167" s="7"/>
      <c r="D167" s="7"/>
      <c r="E167" s="56"/>
    </row>
    <row r="168" spans="2:5" ht="15.95" customHeight="1" x14ac:dyDescent="0.25">
      <c r="B168" s="14">
        <v>3631</v>
      </c>
      <c r="C168" s="14">
        <v>5154</v>
      </c>
      <c r="D168" s="7" t="s">
        <v>73</v>
      </c>
      <c r="E168" s="56">
        <v>40000</v>
      </c>
    </row>
    <row r="169" spans="2:5" ht="15.95" customHeight="1" x14ac:dyDescent="0.25">
      <c r="B169" s="14">
        <v>3631</v>
      </c>
      <c r="C169" s="14">
        <v>5171</v>
      </c>
      <c r="D169" s="7" t="s">
        <v>49</v>
      </c>
      <c r="E169" s="56">
        <v>50000</v>
      </c>
    </row>
    <row r="170" spans="2:5" ht="15.95" customHeight="1" x14ac:dyDescent="0.25">
      <c r="B170" s="14">
        <v>3631</v>
      </c>
      <c r="C170" s="14">
        <v>6122</v>
      </c>
      <c r="D170" s="7" t="s">
        <v>164</v>
      </c>
      <c r="E170" s="56"/>
    </row>
    <row r="171" spans="2:5" ht="15.95" customHeight="1" x14ac:dyDescent="0.25">
      <c r="B171" s="140" t="s">
        <v>17</v>
      </c>
      <c r="C171" s="140"/>
      <c r="D171" s="7"/>
      <c r="E171" s="41">
        <f>SUM(E168:E170)</f>
        <v>90000</v>
      </c>
    </row>
    <row r="172" spans="2:5" ht="15.95" customHeight="1" x14ac:dyDescent="0.25">
      <c r="B172" s="9" t="s">
        <v>132</v>
      </c>
      <c r="C172" s="74"/>
      <c r="D172" s="7"/>
      <c r="E172" s="56"/>
    </row>
    <row r="173" spans="2:5" ht="15.95" customHeight="1" x14ac:dyDescent="0.25">
      <c r="B173" s="14">
        <v>3632</v>
      </c>
      <c r="C173" s="14">
        <v>5139</v>
      </c>
      <c r="D173" s="7" t="s">
        <v>55</v>
      </c>
      <c r="E173" s="56"/>
    </row>
    <row r="174" spans="2:5" ht="15.95" customHeight="1" x14ac:dyDescent="0.25">
      <c r="B174" s="14">
        <v>3632</v>
      </c>
      <c r="C174" s="14">
        <v>5156</v>
      </c>
      <c r="D174" s="7" t="s">
        <v>43</v>
      </c>
      <c r="E174" s="56"/>
    </row>
    <row r="175" spans="2:5" ht="15.95" customHeight="1" x14ac:dyDescent="0.25">
      <c r="B175" s="14">
        <v>3632</v>
      </c>
      <c r="C175" s="14">
        <v>5169</v>
      </c>
      <c r="D175" s="7" t="s">
        <v>44</v>
      </c>
      <c r="E175" s="56">
        <v>10000</v>
      </c>
    </row>
    <row r="176" spans="2:5" ht="15.95" customHeight="1" x14ac:dyDescent="0.25">
      <c r="B176" s="14">
        <v>3632</v>
      </c>
      <c r="C176" s="14">
        <v>5171</v>
      </c>
      <c r="D176" s="7" t="s">
        <v>49</v>
      </c>
      <c r="E176" s="56">
        <v>10000</v>
      </c>
    </row>
    <row r="177" spans="2:5" ht="15.95" customHeight="1" x14ac:dyDescent="0.25">
      <c r="B177" s="140" t="s">
        <v>17</v>
      </c>
      <c r="C177" s="140"/>
      <c r="D177" s="14"/>
      <c r="E177" s="41">
        <f>SUM(E173:E176)</f>
        <v>20000</v>
      </c>
    </row>
    <row r="178" spans="2:5" ht="15.95" customHeight="1" x14ac:dyDescent="0.25">
      <c r="B178" s="9" t="s">
        <v>76</v>
      </c>
      <c r="C178" s="7"/>
      <c r="D178" s="7"/>
      <c r="E178" s="56"/>
    </row>
    <row r="179" spans="2:5" ht="15.95" customHeight="1" x14ac:dyDescent="0.25">
      <c r="B179" s="14">
        <v>3635</v>
      </c>
      <c r="C179" s="14">
        <v>6119</v>
      </c>
      <c r="D179" s="7" t="s">
        <v>77</v>
      </c>
      <c r="E179" s="56">
        <v>100000</v>
      </c>
    </row>
    <row r="180" spans="2:5" ht="15.95" customHeight="1" x14ac:dyDescent="0.25">
      <c r="B180" s="140" t="s">
        <v>17</v>
      </c>
      <c r="C180" s="140"/>
      <c r="D180" s="7"/>
      <c r="E180" s="50">
        <f>SUM(E179)</f>
        <v>100000</v>
      </c>
    </row>
    <row r="181" spans="2:5" ht="15.95" customHeight="1" x14ac:dyDescent="0.25">
      <c r="B181" s="141" t="s">
        <v>78</v>
      </c>
      <c r="C181" s="141"/>
      <c r="D181" s="7"/>
      <c r="E181" s="56"/>
    </row>
    <row r="182" spans="2:5" ht="15.95" customHeight="1" x14ac:dyDescent="0.25">
      <c r="B182" s="6">
        <v>3636</v>
      </c>
      <c r="C182" s="6">
        <v>5139</v>
      </c>
      <c r="D182" s="7" t="s">
        <v>55</v>
      </c>
      <c r="E182" s="56">
        <v>0</v>
      </c>
    </row>
    <row r="183" spans="2:5" ht="15.95" customHeight="1" x14ac:dyDescent="0.25">
      <c r="B183" s="6">
        <v>3636</v>
      </c>
      <c r="C183" s="6">
        <v>6121</v>
      </c>
      <c r="D183" s="7" t="s">
        <v>134</v>
      </c>
      <c r="E183" s="56">
        <v>0</v>
      </c>
    </row>
    <row r="184" spans="2:5" ht="15.95" customHeight="1" x14ac:dyDescent="0.25">
      <c r="B184" s="140" t="s">
        <v>17</v>
      </c>
      <c r="C184" s="140"/>
      <c r="D184" s="7"/>
      <c r="E184" s="50">
        <f>SUM(E182:E183)</f>
        <v>0</v>
      </c>
    </row>
    <row r="185" spans="2:5" ht="15.95" customHeight="1" x14ac:dyDescent="0.25">
      <c r="B185" s="75" t="s">
        <v>79</v>
      </c>
      <c r="C185" s="10"/>
      <c r="D185" s="7"/>
      <c r="E185" s="56"/>
    </row>
    <row r="186" spans="2:5" ht="15.95" customHeight="1" x14ac:dyDescent="0.25">
      <c r="B186" s="14">
        <v>3639</v>
      </c>
      <c r="C186" s="14">
        <v>5329</v>
      </c>
      <c r="D186" s="7" t="s">
        <v>127</v>
      </c>
      <c r="E186" s="56">
        <v>15000</v>
      </c>
    </row>
    <row r="187" spans="2:5" ht="15.95" customHeight="1" x14ac:dyDescent="0.25">
      <c r="B187" s="140" t="s">
        <v>17</v>
      </c>
      <c r="C187" s="140"/>
      <c r="D187" s="7"/>
      <c r="E187" s="50">
        <f>SUM(E186:E186)</f>
        <v>15000</v>
      </c>
    </row>
    <row r="188" spans="2:5" ht="15.95" customHeight="1" x14ac:dyDescent="0.25">
      <c r="B188" s="9" t="s">
        <v>80</v>
      </c>
      <c r="C188" s="7"/>
      <c r="D188" s="7"/>
      <c r="E188" s="56"/>
    </row>
    <row r="189" spans="2:5" ht="15.95" customHeight="1" x14ac:dyDescent="0.25">
      <c r="B189" s="14">
        <v>3722</v>
      </c>
      <c r="C189" s="14">
        <v>5169</v>
      </c>
      <c r="D189" s="7" t="s">
        <v>44</v>
      </c>
      <c r="E189" s="56">
        <v>360000</v>
      </c>
    </row>
    <row r="190" spans="2:5" ht="15.95" customHeight="1" x14ac:dyDescent="0.25">
      <c r="B190" s="140" t="s">
        <v>17</v>
      </c>
      <c r="C190" s="140"/>
      <c r="D190" s="7"/>
      <c r="E190" s="50">
        <f>SUM(E189)</f>
        <v>360000</v>
      </c>
    </row>
    <row r="191" spans="2:5" ht="15.95" customHeight="1" x14ac:dyDescent="0.25">
      <c r="B191" s="9" t="s">
        <v>135</v>
      </c>
      <c r="C191" s="74"/>
      <c r="D191" s="7"/>
      <c r="E191" s="56"/>
    </row>
    <row r="192" spans="2:5" ht="15.95" customHeight="1" x14ac:dyDescent="0.25">
      <c r="B192" s="14">
        <v>3723</v>
      </c>
      <c r="C192" s="14">
        <v>5169</v>
      </c>
      <c r="D192" s="7" t="s">
        <v>44</v>
      </c>
      <c r="E192" s="56">
        <v>55000</v>
      </c>
    </row>
    <row r="193" spans="2:5" ht="15.95" customHeight="1" x14ac:dyDescent="0.25">
      <c r="B193" s="14">
        <v>3723</v>
      </c>
      <c r="C193" s="14">
        <v>5137</v>
      </c>
      <c r="D193" s="7" t="s">
        <v>136</v>
      </c>
      <c r="E193" s="56"/>
    </row>
    <row r="194" spans="2:5" ht="15.95" customHeight="1" x14ac:dyDescent="0.25">
      <c r="B194" s="140" t="s">
        <v>17</v>
      </c>
      <c r="C194" s="140"/>
      <c r="D194" s="7"/>
      <c r="E194" s="41">
        <f t="shared" ref="E194" si="1">SUM(E192:E193)</f>
        <v>55000</v>
      </c>
    </row>
    <row r="195" spans="2:5" ht="15.95" customHeight="1" x14ac:dyDescent="0.25">
      <c r="B195" s="9" t="s">
        <v>81</v>
      </c>
      <c r="C195" s="7"/>
      <c r="D195" s="7"/>
      <c r="E195" s="56"/>
    </row>
    <row r="196" spans="2:5" ht="15.95" customHeight="1" x14ac:dyDescent="0.25">
      <c r="B196" s="14">
        <v>3745</v>
      </c>
      <c r="C196" s="14">
        <v>5011</v>
      </c>
      <c r="D196" s="7" t="s">
        <v>52</v>
      </c>
      <c r="E196" s="56">
        <v>320000</v>
      </c>
    </row>
    <row r="197" spans="2:5" ht="15.95" customHeight="1" x14ac:dyDescent="0.25">
      <c r="B197" s="14">
        <v>3745</v>
      </c>
      <c r="C197" s="14">
        <v>5021</v>
      </c>
      <c r="D197" s="7" t="s">
        <v>47</v>
      </c>
      <c r="E197" s="56">
        <v>25000</v>
      </c>
    </row>
    <row r="198" spans="2:5" ht="15.95" customHeight="1" x14ac:dyDescent="0.25">
      <c r="B198" s="14">
        <v>3745</v>
      </c>
      <c r="C198" s="14">
        <v>5031</v>
      </c>
      <c r="D198" s="7" t="s">
        <v>53</v>
      </c>
      <c r="E198" s="56">
        <v>79100</v>
      </c>
    </row>
    <row r="199" spans="2:5" ht="15.95" customHeight="1" x14ac:dyDescent="0.25">
      <c r="B199" s="14">
        <v>3745</v>
      </c>
      <c r="C199" s="14">
        <v>5032</v>
      </c>
      <c r="D199" s="7" t="s">
        <v>54</v>
      </c>
      <c r="E199" s="56">
        <v>28800</v>
      </c>
    </row>
    <row r="200" spans="2:5" ht="15.95" customHeight="1" x14ac:dyDescent="0.25">
      <c r="B200" s="14">
        <v>3745</v>
      </c>
      <c r="C200" s="14">
        <v>5038</v>
      </c>
      <c r="D200" s="7" t="s">
        <v>82</v>
      </c>
      <c r="E200" s="56">
        <v>1000</v>
      </c>
    </row>
    <row r="201" spans="2:5" ht="15.95" customHeight="1" x14ac:dyDescent="0.25">
      <c r="B201" s="14">
        <v>3745</v>
      </c>
      <c r="C201" s="14">
        <v>5132</v>
      </c>
      <c r="D201" s="7" t="s">
        <v>83</v>
      </c>
      <c r="E201" s="56">
        <v>2000</v>
      </c>
    </row>
    <row r="202" spans="2:5" ht="15.95" customHeight="1" x14ac:dyDescent="0.25">
      <c r="B202" s="14">
        <v>3745</v>
      </c>
      <c r="C202" s="14">
        <v>5137</v>
      </c>
      <c r="D202" s="7" t="s">
        <v>84</v>
      </c>
      <c r="E202" s="56">
        <v>10000</v>
      </c>
    </row>
    <row r="203" spans="2:5" ht="15.95" customHeight="1" x14ac:dyDescent="0.25">
      <c r="B203" s="14">
        <v>3745</v>
      </c>
      <c r="C203" s="14">
        <v>5139</v>
      </c>
      <c r="D203" s="7" t="s">
        <v>55</v>
      </c>
      <c r="E203" s="56">
        <v>35000</v>
      </c>
    </row>
    <row r="204" spans="2:5" ht="15.95" customHeight="1" x14ac:dyDescent="0.25">
      <c r="B204" s="14">
        <v>3745</v>
      </c>
      <c r="C204" s="14">
        <v>5156</v>
      </c>
      <c r="D204" s="7" t="s">
        <v>85</v>
      </c>
      <c r="E204" s="56">
        <v>50000</v>
      </c>
    </row>
    <row r="205" spans="2:5" ht="15.95" customHeight="1" x14ac:dyDescent="0.25">
      <c r="B205" s="14">
        <v>3745</v>
      </c>
      <c r="C205" s="14">
        <v>5167</v>
      </c>
      <c r="D205" s="7" t="s">
        <v>86</v>
      </c>
      <c r="E205" s="56">
        <v>1000</v>
      </c>
    </row>
    <row r="206" spans="2:5" ht="15.95" customHeight="1" x14ac:dyDescent="0.25">
      <c r="B206" s="14">
        <v>3745</v>
      </c>
      <c r="C206" s="14">
        <v>5169</v>
      </c>
      <c r="D206" s="7" t="s">
        <v>44</v>
      </c>
      <c r="E206" s="56">
        <v>150000</v>
      </c>
    </row>
    <row r="207" spans="2:5" ht="15.95" customHeight="1" x14ac:dyDescent="0.25">
      <c r="B207" s="14">
        <v>3745</v>
      </c>
      <c r="C207" s="14">
        <v>5171</v>
      </c>
      <c r="D207" s="7" t="s">
        <v>49</v>
      </c>
      <c r="E207" s="56">
        <v>10000</v>
      </c>
    </row>
    <row r="208" spans="2:5" ht="15.95" customHeight="1" x14ac:dyDescent="0.25">
      <c r="B208" s="140" t="s">
        <v>17</v>
      </c>
      <c r="C208" s="140"/>
      <c r="D208" s="7"/>
      <c r="E208" s="41">
        <f>SUM(E196:E207)</f>
        <v>711900</v>
      </c>
    </row>
    <row r="209" spans="2:5" ht="15.95" customHeight="1" x14ac:dyDescent="0.25">
      <c r="B209" s="141" t="s">
        <v>87</v>
      </c>
      <c r="C209" s="141"/>
      <c r="D209" s="141"/>
      <c r="E209" s="58"/>
    </row>
    <row r="210" spans="2:5" ht="15.95" customHeight="1" x14ac:dyDescent="0.25">
      <c r="B210" s="14">
        <v>4351</v>
      </c>
      <c r="C210" s="14">
        <v>5221</v>
      </c>
      <c r="D210" s="7" t="s">
        <v>144</v>
      </c>
      <c r="E210" s="56">
        <v>50000</v>
      </c>
    </row>
    <row r="211" spans="2:5" ht="15.95" customHeight="1" x14ac:dyDescent="0.25">
      <c r="B211" s="140" t="s">
        <v>17</v>
      </c>
      <c r="C211" s="140"/>
      <c r="D211" s="7"/>
      <c r="E211" s="41">
        <f>SUM(E210)</f>
        <v>50000</v>
      </c>
    </row>
    <row r="212" spans="2:5" ht="15.95" customHeight="1" x14ac:dyDescent="0.25">
      <c r="B212" s="141" t="s">
        <v>142</v>
      </c>
      <c r="C212" s="141"/>
      <c r="D212" s="141"/>
      <c r="E212" s="58"/>
    </row>
    <row r="213" spans="2:5" ht="15.95" customHeight="1" x14ac:dyDescent="0.25">
      <c r="B213" s="14">
        <v>5213</v>
      </c>
      <c r="C213" s="14">
        <v>5903</v>
      </c>
      <c r="D213" s="7" t="s">
        <v>88</v>
      </c>
      <c r="E213" s="56">
        <v>45000</v>
      </c>
    </row>
    <row r="214" spans="2:5" ht="15.95" customHeight="1" x14ac:dyDescent="0.25">
      <c r="B214" s="140" t="s">
        <v>17</v>
      </c>
      <c r="C214" s="140"/>
      <c r="D214" s="7"/>
      <c r="E214" s="41">
        <f>SUM(E213)</f>
        <v>45000</v>
      </c>
    </row>
    <row r="215" spans="2:5" ht="15.95" customHeight="1" x14ac:dyDescent="0.25">
      <c r="B215" s="9" t="s">
        <v>89</v>
      </c>
      <c r="C215" s="7"/>
      <c r="D215" s="7"/>
      <c r="E215" s="56"/>
    </row>
    <row r="216" spans="2:5" ht="15.95" customHeight="1" x14ac:dyDescent="0.25">
      <c r="B216" s="14">
        <v>5512</v>
      </c>
      <c r="C216" s="14">
        <v>5137</v>
      </c>
      <c r="D216" s="7" t="s">
        <v>46</v>
      </c>
      <c r="E216" s="56">
        <v>5000</v>
      </c>
    </row>
    <row r="217" spans="2:5" ht="15.95" customHeight="1" x14ac:dyDescent="0.25">
      <c r="B217" s="14">
        <v>5512</v>
      </c>
      <c r="C217" s="14">
        <v>5139</v>
      </c>
      <c r="D217" s="7" t="s">
        <v>55</v>
      </c>
      <c r="E217" s="56"/>
    </row>
    <row r="218" spans="2:5" ht="15.95" customHeight="1" x14ac:dyDescent="0.25">
      <c r="B218" s="14">
        <v>5512</v>
      </c>
      <c r="C218" s="14">
        <v>5154</v>
      </c>
      <c r="D218" s="7" t="s">
        <v>73</v>
      </c>
      <c r="E218" s="56">
        <v>7000</v>
      </c>
    </row>
    <row r="219" spans="2:5" ht="15.95" customHeight="1" x14ac:dyDescent="0.25">
      <c r="B219" s="14">
        <v>5512</v>
      </c>
      <c r="C219" s="14">
        <v>5156</v>
      </c>
      <c r="D219" s="7" t="s">
        <v>43</v>
      </c>
      <c r="E219" s="56">
        <v>2000</v>
      </c>
    </row>
    <row r="220" spans="2:5" ht="15.95" customHeight="1" x14ac:dyDescent="0.25">
      <c r="B220" s="14">
        <v>5512</v>
      </c>
      <c r="C220" s="14">
        <v>5169</v>
      </c>
      <c r="D220" s="7" t="s">
        <v>44</v>
      </c>
      <c r="E220" s="56">
        <v>15000</v>
      </c>
    </row>
    <row r="221" spans="2:5" ht="15.95" customHeight="1" x14ac:dyDescent="0.25">
      <c r="B221" s="14">
        <v>5512</v>
      </c>
      <c r="C221" s="14">
        <v>5194</v>
      </c>
      <c r="D221" s="7" t="s">
        <v>64</v>
      </c>
      <c r="E221" s="56"/>
    </row>
    <row r="222" spans="2:5" ht="15.95" customHeight="1" x14ac:dyDescent="0.25">
      <c r="B222" s="14">
        <v>5512</v>
      </c>
      <c r="C222" s="14">
        <v>5221</v>
      </c>
      <c r="D222" s="7" t="s">
        <v>159</v>
      </c>
      <c r="E222" s="56"/>
    </row>
    <row r="223" spans="2:5" ht="15.95" customHeight="1" x14ac:dyDescent="0.25">
      <c r="B223" s="14">
        <v>5512</v>
      </c>
      <c r="C223" s="14">
        <v>6123</v>
      </c>
      <c r="D223" s="7" t="s">
        <v>170</v>
      </c>
      <c r="E223" s="56">
        <v>350000</v>
      </c>
    </row>
    <row r="224" spans="2:5" ht="15.95" customHeight="1" x14ac:dyDescent="0.25">
      <c r="B224" s="140" t="s">
        <v>17</v>
      </c>
      <c r="C224" s="140"/>
      <c r="D224" s="7"/>
      <c r="E224" s="41">
        <f>SUM(E216:E223)</f>
        <v>379000</v>
      </c>
    </row>
    <row r="225" spans="2:5" ht="15.95" customHeight="1" x14ac:dyDescent="0.25">
      <c r="B225" s="18" t="s">
        <v>92</v>
      </c>
      <c r="C225" s="11"/>
      <c r="D225" s="11"/>
      <c r="E225" s="57"/>
    </row>
    <row r="226" spans="2:5" ht="15.95" customHeight="1" x14ac:dyDescent="0.25">
      <c r="B226" s="22">
        <v>6112</v>
      </c>
      <c r="C226" s="22">
        <v>5019</v>
      </c>
      <c r="D226" s="11" t="s">
        <v>90</v>
      </c>
      <c r="E226" s="57"/>
    </row>
    <row r="227" spans="2:5" ht="15.95" customHeight="1" x14ac:dyDescent="0.25">
      <c r="B227" s="22">
        <v>6112</v>
      </c>
      <c r="C227" s="22">
        <v>5023</v>
      </c>
      <c r="D227" s="11" t="s">
        <v>93</v>
      </c>
      <c r="E227" s="57">
        <v>666000</v>
      </c>
    </row>
    <row r="228" spans="2:5" ht="15.95" customHeight="1" x14ac:dyDescent="0.25">
      <c r="B228" s="22">
        <v>6112</v>
      </c>
      <c r="C228" s="22">
        <v>5026</v>
      </c>
      <c r="D228" s="11" t="s">
        <v>139</v>
      </c>
      <c r="E228" s="57">
        <v>0</v>
      </c>
    </row>
    <row r="229" spans="2:5" ht="15.95" customHeight="1" x14ac:dyDescent="0.25">
      <c r="B229" s="22">
        <v>6112</v>
      </c>
      <c r="C229" s="22">
        <v>5031</v>
      </c>
      <c r="D229" s="7" t="s">
        <v>53</v>
      </c>
      <c r="E229" s="56">
        <v>0</v>
      </c>
    </row>
    <row r="230" spans="2:5" ht="15.95" customHeight="1" x14ac:dyDescent="0.25">
      <c r="B230" s="22">
        <v>6112</v>
      </c>
      <c r="C230" s="22">
        <v>5032</v>
      </c>
      <c r="D230" s="11" t="s">
        <v>54</v>
      </c>
      <c r="E230" s="57">
        <v>60000</v>
      </c>
    </row>
    <row r="231" spans="2:5" ht="15.95" customHeight="1" x14ac:dyDescent="0.25">
      <c r="B231" s="22">
        <v>6112</v>
      </c>
      <c r="C231" s="22">
        <v>5039</v>
      </c>
      <c r="D231" s="11" t="s">
        <v>91</v>
      </c>
      <c r="E231" s="57">
        <v>0</v>
      </c>
    </row>
    <row r="232" spans="2:5" ht="15.95" customHeight="1" x14ac:dyDescent="0.25">
      <c r="B232" s="22">
        <v>6112</v>
      </c>
      <c r="C232" s="22">
        <v>5167</v>
      </c>
      <c r="D232" s="7" t="s">
        <v>86</v>
      </c>
      <c r="E232" s="56">
        <v>0</v>
      </c>
    </row>
    <row r="233" spans="2:5" ht="15.95" customHeight="1" x14ac:dyDescent="0.25">
      <c r="B233" s="22">
        <v>6112</v>
      </c>
      <c r="C233" s="22">
        <v>5173</v>
      </c>
      <c r="D233" s="7" t="s">
        <v>94</v>
      </c>
      <c r="E233" s="56"/>
    </row>
    <row r="234" spans="2:5" ht="15.95" customHeight="1" x14ac:dyDescent="0.25">
      <c r="B234" s="140" t="s">
        <v>17</v>
      </c>
      <c r="C234" s="140"/>
      <c r="D234" s="7"/>
      <c r="E234" s="41">
        <f>SUM(E226:E233)</f>
        <v>726000</v>
      </c>
    </row>
    <row r="235" spans="2:5" ht="15.95" customHeight="1" x14ac:dyDescent="0.25">
      <c r="B235" s="9" t="s">
        <v>95</v>
      </c>
      <c r="C235" s="7"/>
      <c r="D235" s="7"/>
      <c r="E235" s="56"/>
    </row>
    <row r="236" spans="2:5" ht="15.95" customHeight="1" x14ac:dyDescent="0.25">
      <c r="B236" s="14">
        <v>6171</v>
      </c>
      <c r="C236" s="14">
        <v>5019</v>
      </c>
      <c r="D236" s="7" t="s">
        <v>96</v>
      </c>
      <c r="E236" s="56">
        <v>0</v>
      </c>
    </row>
    <row r="237" spans="2:5" ht="15.95" customHeight="1" x14ac:dyDescent="0.25">
      <c r="B237" s="14">
        <v>6171</v>
      </c>
      <c r="C237" s="14">
        <v>5021</v>
      </c>
      <c r="D237" s="7" t="s">
        <v>47</v>
      </c>
      <c r="E237" s="56">
        <v>355000</v>
      </c>
    </row>
    <row r="238" spans="2:5" ht="15.95" customHeight="1" x14ac:dyDescent="0.25">
      <c r="B238" s="14">
        <v>6171</v>
      </c>
      <c r="C238" s="14">
        <v>5136</v>
      </c>
      <c r="D238" s="7" t="s">
        <v>149</v>
      </c>
      <c r="E238" s="56">
        <v>3000</v>
      </c>
    </row>
    <row r="239" spans="2:5" ht="15.95" customHeight="1" x14ac:dyDescent="0.25">
      <c r="B239" s="14">
        <v>6171</v>
      </c>
      <c r="C239" s="14">
        <v>5137</v>
      </c>
      <c r="D239" s="7" t="s">
        <v>150</v>
      </c>
      <c r="E239" s="56">
        <v>10000</v>
      </c>
    </row>
    <row r="240" spans="2:5" ht="15.95" customHeight="1" x14ac:dyDescent="0.25">
      <c r="B240" s="14">
        <v>6171</v>
      </c>
      <c r="C240" s="14">
        <v>5139</v>
      </c>
      <c r="D240" s="7" t="s">
        <v>55</v>
      </c>
      <c r="E240" s="56">
        <v>30000</v>
      </c>
    </row>
    <row r="241" spans="2:5" ht="15.95" customHeight="1" x14ac:dyDescent="0.25">
      <c r="B241" s="14">
        <v>6171</v>
      </c>
      <c r="C241" s="14">
        <v>5153</v>
      </c>
      <c r="D241" s="7" t="s">
        <v>72</v>
      </c>
      <c r="E241" s="56">
        <v>6000</v>
      </c>
    </row>
    <row r="242" spans="2:5" ht="15.95" customHeight="1" x14ac:dyDescent="0.25">
      <c r="B242" s="14">
        <v>6171</v>
      </c>
      <c r="C242" s="14">
        <v>5154</v>
      </c>
      <c r="D242" s="7" t="s">
        <v>73</v>
      </c>
      <c r="E242" s="56">
        <v>10000</v>
      </c>
    </row>
    <row r="243" spans="2:5" ht="15.95" customHeight="1" x14ac:dyDescent="0.25">
      <c r="B243" s="14">
        <v>6171</v>
      </c>
      <c r="C243" s="14">
        <v>5161</v>
      </c>
      <c r="D243" s="7" t="s">
        <v>97</v>
      </c>
      <c r="E243" s="56">
        <v>1000</v>
      </c>
    </row>
    <row r="244" spans="2:5" ht="15.95" customHeight="1" x14ac:dyDescent="0.25">
      <c r="B244" s="14">
        <v>6171</v>
      </c>
      <c r="C244" s="14">
        <v>5162</v>
      </c>
      <c r="D244" s="7" t="s">
        <v>98</v>
      </c>
      <c r="E244" s="56">
        <v>15000</v>
      </c>
    </row>
    <row r="245" spans="2:5" ht="15.95" customHeight="1" x14ac:dyDescent="0.25">
      <c r="B245" s="14">
        <v>6171</v>
      </c>
      <c r="C245" s="14">
        <v>5164</v>
      </c>
      <c r="D245" s="7" t="s">
        <v>62</v>
      </c>
      <c r="E245" s="56"/>
    </row>
    <row r="246" spans="2:5" ht="15.95" customHeight="1" x14ac:dyDescent="0.25">
      <c r="B246" s="14">
        <v>6171</v>
      </c>
      <c r="C246" s="14">
        <v>5166</v>
      </c>
      <c r="D246" s="7" t="s">
        <v>99</v>
      </c>
      <c r="E246" s="56">
        <v>50000</v>
      </c>
    </row>
    <row r="247" spans="2:5" ht="15.95" customHeight="1" x14ac:dyDescent="0.25">
      <c r="B247" s="14">
        <v>6171</v>
      </c>
      <c r="C247" s="14">
        <v>5167</v>
      </c>
      <c r="D247" s="7" t="s">
        <v>86</v>
      </c>
      <c r="E247" s="56"/>
    </row>
    <row r="248" spans="2:5" ht="15.95" customHeight="1" x14ac:dyDescent="0.25">
      <c r="B248" s="14">
        <v>6171</v>
      </c>
      <c r="C248" s="14">
        <v>5168</v>
      </c>
      <c r="D248" s="7" t="s">
        <v>129</v>
      </c>
      <c r="E248" s="56">
        <v>55000</v>
      </c>
    </row>
    <row r="249" spans="2:5" ht="15.95" customHeight="1" x14ac:dyDescent="0.25">
      <c r="B249" s="14">
        <v>6171</v>
      </c>
      <c r="C249" s="14">
        <v>5169</v>
      </c>
      <c r="D249" s="7" t="s">
        <v>100</v>
      </c>
      <c r="E249" s="56">
        <v>120000</v>
      </c>
    </row>
    <row r="250" spans="2:5" ht="15.95" customHeight="1" x14ac:dyDescent="0.25">
      <c r="B250" s="14">
        <v>6171</v>
      </c>
      <c r="C250" s="14">
        <v>5171</v>
      </c>
      <c r="D250" s="7" t="s">
        <v>49</v>
      </c>
      <c r="E250" s="56">
        <v>30000</v>
      </c>
    </row>
    <row r="251" spans="2:5" ht="15.95" customHeight="1" x14ac:dyDescent="0.25">
      <c r="B251" s="14">
        <v>6171</v>
      </c>
      <c r="C251" s="14">
        <v>5175</v>
      </c>
      <c r="D251" s="7" t="s">
        <v>63</v>
      </c>
      <c r="E251" s="56">
        <v>10000</v>
      </c>
    </row>
    <row r="252" spans="2:5" ht="15.95" customHeight="1" x14ac:dyDescent="0.25">
      <c r="B252" s="14">
        <v>6171</v>
      </c>
      <c r="C252" s="14">
        <v>5179</v>
      </c>
      <c r="D252" s="7" t="s">
        <v>151</v>
      </c>
      <c r="E252" s="56">
        <v>15000</v>
      </c>
    </row>
    <row r="253" spans="2:5" ht="15.95" customHeight="1" x14ac:dyDescent="0.25">
      <c r="B253" s="14">
        <v>6171</v>
      </c>
      <c r="C253" s="14">
        <v>5192</v>
      </c>
      <c r="D253" s="7" t="s">
        <v>101</v>
      </c>
      <c r="E253" s="56"/>
    </row>
    <row r="254" spans="2:5" ht="15.95" customHeight="1" x14ac:dyDescent="0.25">
      <c r="B254" s="14">
        <v>6171</v>
      </c>
      <c r="C254" s="14">
        <v>5194</v>
      </c>
      <c r="D254" s="7" t="s">
        <v>155</v>
      </c>
      <c r="E254" s="56"/>
    </row>
    <row r="255" spans="2:5" ht="15.95" customHeight="1" x14ac:dyDescent="0.25">
      <c r="B255" s="14">
        <v>6171</v>
      </c>
      <c r="C255" s="14">
        <v>5229</v>
      </c>
      <c r="D255" s="7" t="s">
        <v>102</v>
      </c>
      <c r="E255" s="56">
        <v>3500</v>
      </c>
    </row>
    <row r="256" spans="2:5" ht="15.95" customHeight="1" x14ac:dyDescent="0.25">
      <c r="B256" s="14">
        <v>6171</v>
      </c>
      <c r="C256" s="14">
        <v>5321</v>
      </c>
      <c r="D256" s="7" t="s">
        <v>103</v>
      </c>
      <c r="E256" s="56">
        <v>1500</v>
      </c>
    </row>
    <row r="257" spans="2:5" ht="15.95" customHeight="1" x14ac:dyDescent="0.25">
      <c r="B257" s="14">
        <v>6171</v>
      </c>
      <c r="C257" s="14">
        <v>5362</v>
      </c>
      <c r="D257" s="7" t="s">
        <v>104</v>
      </c>
      <c r="E257" s="56">
        <v>2000</v>
      </c>
    </row>
    <row r="258" spans="2:5" ht="15.95" customHeight="1" x14ac:dyDescent="0.25">
      <c r="B258" s="14">
        <v>6171</v>
      </c>
      <c r="C258" s="14">
        <v>5499</v>
      </c>
      <c r="D258" s="7" t="s">
        <v>152</v>
      </c>
      <c r="E258" s="56"/>
    </row>
    <row r="259" spans="2:5" ht="15.95" customHeight="1" x14ac:dyDescent="0.25">
      <c r="B259" s="14">
        <v>6171</v>
      </c>
      <c r="C259" s="14">
        <v>6121</v>
      </c>
      <c r="D259" s="7" t="s">
        <v>74</v>
      </c>
      <c r="E259" s="56" t="s">
        <v>116</v>
      </c>
    </row>
    <row r="260" spans="2:5" ht="15.95" customHeight="1" x14ac:dyDescent="0.25">
      <c r="B260" s="14">
        <v>6171</v>
      </c>
      <c r="C260" s="14">
        <v>6122</v>
      </c>
      <c r="D260" s="7" t="s">
        <v>153</v>
      </c>
      <c r="E260" s="56"/>
    </row>
    <row r="261" spans="2:5" ht="15.95" customHeight="1" x14ac:dyDescent="0.25">
      <c r="B261" s="140" t="s">
        <v>17</v>
      </c>
      <c r="C261" s="140"/>
      <c r="D261" s="26"/>
      <c r="E261" s="41">
        <f>SUM(E236:E260)</f>
        <v>717000</v>
      </c>
    </row>
    <row r="262" spans="2:5" ht="15.95" customHeight="1" x14ac:dyDescent="0.25">
      <c r="B262" s="9" t="s">
        <v>105</v>
      </c>
      <c r="C262" s="7"/>
      <c r="D262" s="7"/>
      <c r="E262" s="56"/>
    </row>
    <row r="263" spans="2:5" ht="15.95" customHeight="1" x14ac:dyDescent="0.25">
      <c r="B263" s="14">
        <v>6310</v>
      </c>
      <c r="C263" s="14">
        <v>5163</v>
      </c>
      <c r="D263" s="7" t="s">
        <v>106</v>
      </c>
      <c r="E263" s="56">
        <v>5000</v>
      </c>
    </row>
    <row r="264" spans="2:5" ht="15.95" customHeight="1" x14ac:dyDescent="0.25">
      <c r="B264" s="140" t="s">
        <v>17</v>
      </c>
      <c r="C264" s="140"/>
      <c r="D264" s="7"/>
      <c r="E264" s="41">
        <f>SUM(E263:E263)</f>
        <v>5000</v>
      </c>
    </row>
    <row r="265" spans="2:5" ht="15.95" customHeight="1" x14ac:dyDescent="0.25">
      <c r="B265" s="9" t="s">
        <v>107</v>
      </c>
      <c r="C265" s="7"/>
      <c r="D265" s="7"/>
      <c r="E265" s="56"/>
    </row>
    <row r="266" spans="2:5" ht="15.95" customHeight="1" x14ac:dyDescent="0.25">
      <c r="B266" s="14">
        <v>6320</v>
      </c>
      <c r="C266" s="14">
        <v>5163</v>
      </c>
      <c r="D266" s="7" t="s">
        <v>108</v>
      </c>
      <c r="E266" s="56">
        <v>47000</v>
      </c>
    </row>
    <row r="267" spans="2:5" ht="15.95" customHeight="1" x14ac:dyDescent="0.25">
      <c r="B267" s="140" t="s">
        <v>17</v>
      </c>
      <c r="C267" s="140"/>
      <c r="D267" s="7"/>
      <c r="E267" s="41">
        <f>SUM(E266:E266)</f>
        <v>47000</v>
      </c>
    </row>
    <row r="268" spans="2:5" ht="15.95" customHeight="1" x14ac:dyDescent="0.25">
      <c r="B268" s="9" t="s">
        <v>109</v>
      </c>
      <c r="C268" s="74"/>
      <c r="D268" s="7"/>
      <c r="E268" s="56"/>
    </row>
    <row r="269" spans="2:5" ht="15.95" customHeight="1" x14ac:dyDescent="0.25">
      <c r="B269" s="14">
        <v>6330</v>
      </c>
      <c r="C269" s="14">
        <v>5341</v>
      </c>
      <c r="D269" s="7" t="s">
        <v>110</v>
      </c>
      <c r="E269" s="56">
        <v>100000</v>
      </c>
    </row>
    <row r="270" spans="2:5" ht="15.95" customHeight="1" x14ac:dyDescent="0.25">
      <c r="B270" s="140" t="s">
        <v>17</v>
      </c>
      <c r="C270" s="140"/>
      <c r="D270" s="7"/>
      <c r="E270" s="41">
        <f>SUM(E269:E269)</f>
        <v>100000</v>
      </c>
    </row>
    <row r="271" spans="2:5" ht="15.95" customHeight="1" x14ac:dyDescent="0.25">
      <c r="B271" s="141" t="s">
        <v>111</v>
      </c>
      <c r="C271" s="141"/>
      <c r="D271" s="141"/>
      <c r="E271" s="58"/>
    </row>
    <row r="272" spans="2:5" ht="15.95" customHeight="1" x14ac:dyDescent="0.25">
      <c r="B272" s="14">
        <v>6399</v>
      </c>
      <c r="C272" s="14">
        <v>5362</v>
      </c>
      <c r="D272" s="28" t="s">
        <v>112</v>
      </c>
      <c r="E272" s="56">
        <v>20000</v>
      </c>
    </row>
    <row r="273" spans="2:5" ht="15.95" customHeight="1" x14ac:dyDescent="0.25">
      <c r="B273" s="14">
        <v>6399</v>
      </c>
      <c r="C273" s="14">
        <v>5365</v>
      </c>
      <c r="D273" s="7" t="s">
        <v>130</v>
      </c>
      <c r="E273" s="56">
        <v>70000</v>
      </c>
    </row>
    <row r="274" spans="2:5" ht="15.95" customHeight="1" x14ac:dyDescent="0.25">
      <c r="B274" s="140" t="s">
        <v>17</v>
      </c>
      <c r="C274" s="140"/>
      <c r="D274" s="7"/>
      <c r="E274" s="41">
        <f>SUM(E272:E273)</f>
        <v>90000</v>
      </c>
    </row>
    <row r="275" spans="2:5" ht="15.95" customHeight="1" x14ac:dyDescent="0.25">
      <c r="B275" s="141" t="s">
        <v>113</v>
      </c>
      <c r="C275" s="141"/>
      <c r="D275" s="141"/>
      <c r="E275" s="58"/>
    </row>
    <row r="276" spans="2:5" ht="15.95" customHeight="1" x14ac:dyDescent="0.25">
      <c r="B276" s="14">
        <v>6402</v>
      </c>
      <c r="C276" s="14">
        <v>5364</v>
      </c>
      <c r="D276" s="7" t="s">
        <v>114</v>
      </c>
      <c r="E276" s="56">
        <v>15447</v>
      </c>
    </row>
    <row r="277" spans="2:5" ht="15.95" customHeight="1" x14ac:dyDescent="0.25">
      <c r="B277" s="140" t="s">
        <v>17</v>
      </c>
      <c r="C277" s="140"/>
      <c r="D277" s="7"/>
      <c r="E277" s="41">
        <f>SUM(E276:E276)</f>
        <v>15447</v>
      </c>
    </row>
    <row r="278" spans="2:5" ht="18.75" x14ac:dyDescent="0.3">
      <c r="B278" s="23" t="s">
        <v>115</v>
      </c>
      <c r="C278" s="24"/>
      <c r="D278" s="24"/>
      <c r="E278" s="46">
        <f>E74+E79+E86+E92+E109+E112+E116+E121+E125+E138+E143+E147+E154+E166+E171+E177+E180+E184+E187+E190+E194+E208+E211+E214+E224+E234+E261+E264+E267+E270+E274+E277</f>
        <v>6429847</v>
      </c>
    </row>
    <row r="279" spans="2:5" ht="15.75" thickBot="1" x14ac:dyDescent="0.3">
      <c r="B279" s="2"/>
      <c r="C279" s="2"/>
      <c r="D279" s="2"/>
      <c r="E279" s="53"/>
    </row>
    <row r="280" spans="2:5" x14ac:dyDescent="0.25">
      <c r="B280" s="19"/>
      <c r="C280" s="5" t="s">
        <v>117</v>
      </c>
      <c r="D280" s="5"/>
      <c r="E280" s="69"/>
    </row>
    <row r="281" spans="2:5" x14ac:dyDescent="0.25">
      <c r="B281" s="20"/>
      <c r="C281" s="70"/>
      <c r="D281" s="70" t="s">
        <v>118</v>
      </c>
      <c r="E281" s="47">
        <f>E65</f>
        <v>5871700</v>
      </c>
    </row>
    <row r="282" spans="2:5" x14ac:dyDescent="0.25">
      <c r="B282" s="20"/>
      <c r="C282" s="70"/>
      <c r="D282" s="70" t="s">
        <v>119</v>
      </c>
      <c r="E282" s="47">
        <f>E278</f>
        <v>6429847</v>
      </c>
    </row>
    <row r="283" spans="2:5" x14ac:dyDescent="0.25">
      <c r="B283" s="20"/>
      <c r="C283" s="70"/>
      <c r="D283" s="70" t="s">
        <v>120</v>
      </c>
      <c r="E283" s="48">
        <f>E281-E282</f>
        <v>-558147</v>
      </c>
    </row>
    <row r="284" spans="2:5" x14ac:dyDescent="0.25">
      <c r="B284" s="20"/>
      <c r="C284" s="70"/>
      <c r="D284" s="70"/>
      <c r="E284" s="71"/>
    </row>
    <row r="285" spans="2:5" ht="15.75" thickBot="1" x14ac:dyDescent="0.3">
      <c r="B285" s="68" t="s">
        <v>324</v>
      </c>
      <c r="C285" s="21"/>
      <c r="D285" s="21"/>
      <c r="E285" s="72"/>
    </row>
  </sheetData>
  <mergeCells count="49">
    <mergeCell ref="B277:C277"/>
    <mergeCell ref="B264:C264"/>
    <mergeCell ref="B267:C267"/>
    <mergeCell ref="B270:C270"/>
    <mergeCell ref="B271:D271"/>
    <mergeCell ref="B274:C274"/>
    <mergeCell ref="B275:D275"/>
    <mergeCell ref="B261:C261"/>
    <mergeCell ref="B184:C184"/>
    <mergeCell ref="B187:C187"/>
    <mergeCell ref="B190:C190"/>
    <mergeCell ref="B194:C194"/>
    <mergeCell ref="B208:C208"/>
    <mergeCell ref="B209:D209"/>
    <mergeCell ref="B211:C211"/>
    <mergeCell ref="B212:D212"/>
    <mergeCell ref="B214:C214"/>
    <mergeCell ref="B224:C224"/>
    <mergeCell ref="B234:C234"/>
    <mergeCell ref="B181:C181"/>
    <mergeCell ref="B116:C116"/>
    <mergeCell ref="B121:C121"/>
    <mergeCell ref="B125:C125"/>
    <mergeCell ref="B138:C138"/>
    <mergeCell ref="B143:C143"/>
    <mergeCell ref="B147:C147"/>
    <mergeCell ref="B154:C154"/>
    <mergeCell ref="B166:C166"/>
    <mergeCell ref="B171:C171"/>
    <mergeCell ref="B177:C177"/>
    <mergeCell ref="B180:C180"/>
    <mergeCell ref="B112:C112"/>
    <mergeCell ref="B46:C46"/>
    <mergeCell ref="B51:C51"/>
    <mergeCell ref="B52:D52"/>
    <mergeCell ref="B54:C54"/>
    <mergeCell ref="B57:C57"/>
    <mergeCell ref="B60:C60"/>
    <mergeCell ref="B74:C74"/>
    <mergeCell ref="B79:C79"/>
    <mergeCell ref="B86:C86"/>
    <mergeCell ref="B92:C92"/>
    <mergeCell ref="B109:C109"/>
    <mergeCell ref="B43:C43"/>
    <mergeCell ref="B25:C25"/>
    <mergeCell ref="B28:C28"/>
    <mergeCell ref="B31:C31"/>
    <mergeCell ref="B34:C34"/>
    <mergeCell ref="B38:C3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topLeftCell="A144" workbookViewId="0">
      <selection activeCell="C150" sqref="C150"/>
    </sheetView>
  </sheetViews>
  <sheetFormatPr defaultRowHeight="15" x14ac:dyDescent="0.25"/>
  <cols>
    <col min="1" max="1" width="1.5703125" customWidth="1"/>
    <col min="2" max="2" width="38.28515625" customWidth="1"/>
    <col min="3" max="3" width="8.7109375" customWidth="1"/>
    <col min="4" max="4" width="2.42578125" customWidth="1"/>
    <col min="5" max="5" width="38.28515625" customWidth="1"/>
    <col min="6" max="6" width="8.7109375" customWidth="1"/>
    <col min="250" max="250" width="38.28515625" customWidth="1"/>
    <col min="251" max="251" width="8.7109375" customWidth="1"/>
    <col min="252" max="252" width="2.42578125" customWidth="1"/>
    <col min="253" max="253" width="38.28515625" customWidth="1"/>
    <col min="254" max="254" width="8.7109375" customWidth="1"/>
    <col min="506" max="506" width="38.28515625" customWidth="1"/>
    <col min="507" max="507" width="8.7109375" customWidth="1"/>
    <col min="508" max="508" width="2.42578125" customWidth="1"/>
    <col min="509" max="509" width="38.28515625" customWidth="1"/>
    <col min="510" max="510" width="8.7109375" customWidth="1"/>
    <col min="762" max="762" width="38.28515625" customWidth="1"/>
    <col min="763" max="763" width="8.7109375" customWidth="1"/>
    <col min="764" max="764" width="2.42578125" customWidth="1"/>
    <col min="765" max="765" width="38.28515625" customWidth="1"/>
    <col min="766" max="766" width="8.7109375" customWidth="1"/>
    <col min="1018" max="1018" width="38.28515625" customWidth="1"/>
    <col min="1019" max="1019" width="8.7109375" customWidth="1"/>
    <col min="1020" max="1020" width="2.42578125" customWidth="1"/>
    <col min="1021" max="1021" width="38.28515625" customWidth="1"/>
    <col min="1022" max="1022" width="8.7109375" customWidth="1"/>
    <col min="1274" max="1274" width="38.28515625" customWidth="1"/>
    <col min="1275" max="1275" width="8.7109375" customWidth="1"/>
    <col min="1276" max="1276" width="2.42578125" customWidth="1"/>
    <col min="1277" max="1277" width="38.28515625" customWidth="1"/>
    <col min="1278" max="1278" width="8.7109375" customWidth="1"/>
    <col min="1530" max="1530" width="38.28515625" customWidth="1"/>
    <col min="1531" max="1531" width="8.7109375" customWidth="1"/>
    <col min="1532" max="1532" width="2.42578125" customWidth="1"/>
    <col min="1533" max="1533" width="38.28515625" customWidth="1"/>
    <col min="1534" max="1534" width="8.7109375" customWidth="1"/>
    <col min="1786" max="1786" width="38.28515625" customWidth="1"/>
    <col min="1787" max="1787" width="8.7109375" customWidth="1"/>
    <col min="1788" max="1788" width="2.42578125" customWidth="1"/>
    <col min="1789" max="1789" width="38.28515625" customWidth="1"/>
    <col min="1790" max="1790" width="8.7109375" customWidth="1"/>
    <col min="2042" max="2042" width="38.28515625" customWidth="1"/>
    <col min="2043" max="2043" width="8.7109375" customWidth="1"/>
    <col min="2044" max="2044" width="2.42578125" customWidth="1"/>
    <col min="2045" max="2045" width="38.28515625" customWidth="1"/>
    <col min="2046" max="2046" width="8.7109375" customWidth="1"/>
    <col min="2298" max="2298" width="38.28515625" customWidth="1"/>
    <col min="2299" max="2299" width="8.7109375" customWidth="1"/>
    <col min="2300" max="2300" width="2.42578125" customWidth="1"/>
    <col min="2301" max="2301" width="38.28515625" customWidth="1"/>
    <col min="2302" max="2302" width="8.7109375" customWidth="1"/>
    <col min="2554" max="2554" width="38.28515625" customWidth="1"/>
    <col min="2555" max="2555" width="8.7109375" customWidth="1"/>
    <col min="2556" max="2556" width="2.42578125" customWidth="1"/>
    <col min="2557" max="2557" width="38.28515625" customWidth="1"/>
    <col min="2558" max="2558" width="8.7109375" customWidth="1"/>
    <col min="2810" max="2810" width="38.28515625" customWidth="1"/>
    <col min="2811" max="2811" width="8.7109375" customWidth="1"/>
    <col min="2812" max="2812" width="2.42578125" customWidth="1"/>
    <col min="2813" max="2813" width="38.28515625" customWidth="1"/>
    <col min="2814" max="2814" width="8.7109375" customWidth="1"/>
    <col min="3066" max="3066" width="38.28515625" customWidth="1"/>
    <col min="3067" max="3067" width="8.7109375" customWidth="1"/>
    <col min="3068" max="3068" width="2.42578125" customWidth="1"/>
    <col min="3069" max="3069" width="38.28515625" customWidth="1"/>
    <col min="3070" max="3070" width="8.7109375" customWidth="1"/>
    <col min="3322" max="3322" width="38.28515625" customWidth="1"/>
    <col min="3323" max="3323" width="8.7109375" customWidth="1"/>
    <col min="3324" max="3324" width="2.42578125" customWidth="1"/>
    <col min="3325" max="3325" width="38.28515625" customWidth="1"/>
    <col min="3326" max="3326" width="8.7109375" customWidth="1"/>
    <col min="3578" max="3578" width="38.28515625" customWidth="1"/>
    <col min="3579" max="3579" width="8.7109375" customWidth="1"/>
    <col min="3580" max="3580" width="2.42578125" customWidth="1"/>
    <col min="3581" max="3581" width="38.28515625" customWidth="1"/>
    <col min="3582" max="3582" width="8.7109375" customWidth="1"/>
    <col min="3834" max="3834" width="38.28515625" customWidth="1"/>
    <col min="3835" max="3835" width="8.7109375" customWidth="1"/>
    <col min="3836" max="3836" width="2.42578125" customWidth="1"/>
    <col min="3837" max="3837" width="38.28515625" customWidth="1"/>
    <col min="3838" max="3838" width="8.7109375" customWidth="1"/>
    <col min="4090" max="4090" width="38.28515625" customWidth="1"/>
    <col min="4091" max="4091" width="8.7109375" customWidth="1"/>
    <col min="4092" max="4092" width="2.42578125" customWidth="1"/>
    <col min="4093" max="4093" width="38.28515625" customWidth="1"/>
    <col min="4094" max="4094" width="8.7109375" customWidth="1"/>
    <col min="4346" max="4346" width="38.28515625" customWidth="1"/>
    <col min="4347" max="4347" width="8.7109375" customWidth="1"/>
    <col min="4348" max="4348" width="2.42578125" customWidth="1"/>
    <col min="4349" max="4349" width="38.28515625" customWidth="1"/>
    <col min="4350" max="4350" width="8.7109375" customWidth="1"/>
    <col min="4602" max="4602" width="38.28515625" customWidth="1"/>
    <col min="4603" max="4603" width="8.7109375" customWidth="1"/>
    <col min="4604" max="4604" width="2.42578125" customWidth="1"/>
    <col min="4605" max="4605" width="38.28515625" customWidth="1"/>
    <col min="4606" max="4606" width="8.7109375" customWidth="1"/>
    <col min="4858" max="4858" width="38.28515625" customWidth="1"/>
    <col min="4859" max="4859" width="8.7109375" customWidth="1"/>
    <col min="4860" max="4860" width="2.42578125" customWidth="1"/>
    <col min="4861" max="4861" width="38.28515625" customWidth="1"/>
    <col min="4862" max="4862" width="8.7109375" customWidth="1"/>
    <col min="5114" max="5114" width="38.28515625" customWidth="1"/>
    <col min="5115" max="5115" width="8.7109375" customWidth="1"/>
    <col min="5116" max="5116" width="2.42578125" customWidth="1"/>
    <col min="5117" max="5117" width="38.28515625" customWidth="1"/>
    <col min="5118" max="5118" width="8.7109375" customWidth="1"/>
    <col min="5370" max="5370" width="38.28515625" customWidth="1"/>
    <col min="5371" max="5371" width="8.7109375" customWidth="1"/>
    <col min="5372" max="5372" width="2.42578125" customWidth="1"/>
    <col min="5373" max="5373" width="38.28515625" customWidth="1"/>
    <col min="5374" max="5374" width="8.7109375" customWidth="1"/>
    <col min="5626" max="5626" width="38.28515625" customWidth="1"/>
    <col min="5627" max="5627" width="8.7109375" customWidth="1"/>
    <col min="5628" max="5628" width="2.42578125" customWidth="1"/>
    <col min="5629" max="5629" width="38.28515625" customWidth="1"/>
    <col min="5630" max="5630" width="8.7109375" customWidth="1"/>
    <col min="5882" max="5882" width="38.28515625" customWidth="1"/>
    <col min="5883" max="5883" width="8.7109375" customWidth="1"/>
    <col min="5884" max="5884" width="2.42578125" customWidth="1"/>
    <col min="5885" max="5885" width="38.28515625" customWidth="1"/>
    <col min="5886" max="5886" width="8.7109375" customWidth="1"/>
    <col min="6138" max="6138" width="38.28515625" customWidth="1"/>
    <col min="6139" max="6139" width="8.7109375" customWidth="1"/>
    <col min="6140" max="6140" width="2.42578125" customWidth="1"/>
    <col min="6141" max="6141" width="38.28515625" customWidth="1"/>
    <col min="6142" max="6142" width="8.7109375" customWidth="1"/>
    <col min="6394" max="6394" width="38.28515625" customWidth="1"/>
    <col min="6395" max="6395" width="8.7109375" customWidth="1"/>
    <col min="6396" max="6396" width="2.42578125" customWidth="1"/>
    <col min="6397" max="6397" width="38.28515625" customWidth="1"/>
    <col min="6398" max="6398" width="8.7109375" customWidth="1"/>
    <col min="6650" max="6650" width="38.28515625" customWidth="1"/>
    <col min="6651" max="6651" width="8.7109375" customWidth="1"/>
    <col min="6652" max="6652" width="2.42578125" customWidth="1"/>
    <col min="6653" max="6653" width="38.28515625" customWidth="1"/>
    <col min="6654" max="6654" width="8.7109375" customWidth="1"/>
    <col min="6906" max="6906" width="38.28515625" customWidth="1"/>
    <col min="6907" max="6907" width="8.7109375" customWidth="1"/>
    <col min="6908" max="6908" width="2.42578125" customWidth="1"/>
    <col min="6909" max="6909" width="38.28515625" customWidth="1"/>
    <col min="6910" max="6910" width="8.7109375" customWidth="1"/>
    <col min="7162" max="7162" width="38.28515625" customWidth="1"/>
    <col min="7163" max="7163" width="8.7109375" customWidth="1"/>
    <col min="7164" max="7164" width="2.42578125" customWidth="1"/>
    <col min="7165" max="7165" width="38.28515625" customWidth="1"/>
    <col min="7166" max="7166" width="8.7109375" customWidth="1"/>
    <col min="7418" max="7418" width="38.28515625" customWidth="1"/>
    <col min="7419" max="7419" width="8.7109375" customWidth="1"/>
    <col min="7420" max="7420" width="2.42578125" customWidth="1"/>
    <col min="7421" max="7421" width="38.28515625" customWidth="1"/>
    <col min="7422" max="7422" width="8.7109375" customWidth="1"/>
    <col min="7674" max="7674" width="38.28515625" customWidth="1"/>
    <col min="7675" max="7675" width="8.7109375" customWidth="1"/>
    <col min="7676" max="7676" width="2.42578125" customWidth="1"/>
    <col min="7677" max="7677" width="38.28515625" customWidth="1"/>
    <col min="7678" max="7678" width="8.7109375" customWidth="1"/>
    <col min="7930" max="7930" width="38.28515625" customWidth="1"/>
    <col min="7931" max="7931" width="8.7109375" customWidth="1"/>
    <col min="7932" max="7932" width="2.42578125" customWidth="1"/>
    <col min="7933" max="7933" width="38.28515625" customWidth="1"/>
    <col min="7934" max="7934" width="8.7109375" customWidth="1"/>
    <col min="8186" max="8186" width="38.28515625" customWidth="1"/>
    <col min="8187" max="8187" width="8.7109375" customWidth="1"/>
    <col min="8188" max="8188" width="2.42578125" customWidth="1"/>
    <col min="8189" max="8189" width="38.28515625" customWidth="1"/>
    <col min="8190" max="8190" width="8.7109375" customWidth="1"/>
    <col min="8442" max="8442" width="38.28515625" customWidth="1"/>
    <col min="8443" max="8443" width="8.7109375" customWidth="1"/>
    <col min="8444" max="8444" width="2.42578125" customWidth="1"/>
    <col min="8445" max="8445" width="38.28515625" customWidth="1"/>
    <col min="8446" max="8446" width="8.7109375" customWidth="1"/>
    <col min="8698" max="8698" width="38.28515625" customWidth="1"/>
    <col min="8699" max="8699" width="8.7109375" customWidth="1"/>
    <col min="8700" max="8700" width="2.42578125" customWidth="1"/>
    <col min="8701" max="8701" width="38.28515625" customWidth="1"/>
    <col min="8702" max="8702" width="8.7109375" customWidth="1"/>
    <col min="8954" max="8954" width="38.28515625" customWidth="1"/>
    <col min="8955" max="8955" width="8.7109375" customWidth="1"/>
    <col min="8956" max="8956" width="2.42578125" customWidth="1"/>
    <col min="8957" max="8957" width="38.28515625" customWidth="1"/>
    <col min="8958" max="8958" width="8.7109375" customWidth="1"/>
    <col min="9210" max="9210" width="38.28515625" customWidth="1"/>
    <col min="9211" max="9211" width="8.7109375" customWidth="1"/>
    <col min="9212" max="9212" width="2.42578125" customWidth="1"/>
    <col min="9213" max="9213" width="38.28515625" customWidth="1"/>
    <col min="9214" max="9214" width="8.7109375" customWidth="1"/>
    <col min="9466" max="9466" width="38.28515625" customWidth="1"/>
    <col min="9467" max="9467" width="8.7109375" customWidth="1"/>
    <col min="9468" max="9468" width="2.42578125" customWidth="1"/>
    <col min="9469" max="9469" width="38.28515625" customWidth="1"/>
    <col min="9470" max="9470" width="8.7109375" customWidth="1"/>
    <col min="9722" max="9722" width="38.28515625" customWidth="1"/>
    <col min="9723" max="9723" width="8.7109375" customWidth="1"/>
    <col min="9724" max="9724" width="2.42578125" customWidth="1"/>
    <col min="9725" max="9725" width="38.28515625" customWidth="1"/>
    <col min="9726" max="9726" width="8.7109375" customWidth="1"/>
    <col min="9978" max="9978" width="38.28515625" customWidth="1"/>
    <col min="9979" max="9979" width="8.7109375" customWidth="1"/>
    <col min="9980" max="9980" width="2.42578125" customWidth="1"/>
    <col min="9981" max="9981" width="38.28515625" customWidth="1"/>
    <col min="9982" max="9982" width="8.7109375" customWidth="1"/>
    <col min="10234" max="10234" width="38.28515625" customWidth="1"/>
    <col min="10235" max="10235" width="8.7109375" customWidth="1"/>
    <col min="10236" max="10236" width="2.42578125" customWidth="1"/>
    <col min="10237" max="10237" width="38.28515625" customWidth="1"/>
    <col min="10238" max="10238" width="8.7109375" customWidth="1"/>
    <col min="10490" max="10490" width="38.28515625" customWidth="1"/>
    <col min="10491" max="10491" width="8.7109375" customWidth="1"/>
    <col min="10492" max="10492" width="2.42578125" customWidth="1"/>
    <col min="10493" max="10493" width="38.28515625" customWidth="1"/>
    <col min="10494" max="10494" width="8.7109375" customWidth="1"/>
    <col min="10746" max="10746" width="38.28515625" customWidth="1"/>
    <col min="10747" max="10747" width="8.7109375" customWidth="1"/>
    <col min="10748" max="10748" width="2.42578125" customWidth="1"/>
    <col min="10749" max="10749" width="38.28515625" customWidth="1"/>
    <col min="10750" max="10750" width="8.7109375" customWidth="1"/>
    <col min="11002" max="11002" width="38.28515625" customWidth="1"/>
    <col min="11003" max="11003" width="8.7109375" customWidth="1"/>
    <col min="11004" max="11004" width="2.42578125" customWidth="1"/>
    <col min="11005" max="11005" width="38.28515625" customWidth="1"/>
    <col min="11006" max="11006" width="8.7109375" customWidth="1"/>
    <col min="11258" max="11258" width="38.28515625" customWidth="1"/>
    <col min="11259" max="11259" width="8.7109375" customWidth="1"/>
    <col min="11260" max="11260" width="2.42578125" customWidth="1"/>
    <col min="11261" max="11261" width="38.28515625" customWidth="1"/>
    <col min="11262" max="11262" width="8.7109375" customWidth="1"/>
    <col min="11514" max="11514" width="38.28515625" customWidth="1"/>
    <col min="11515" max="11515" width="8.7109375" customWidth="1"/>
    <col min="11516" max="11516" width="2.42578125" customWidth="1"/>
    <col min="11517" max="11517" width="38.28515625" customWidth="1"/>
    <col min="11518" max="11518" width="8.7109375" customWidth="1"/>
    <col min="11770" max="11770" width="38.28515625" customWidth="1"/>
    <col min="11771" max="11771" width="8.7109375" customWidth="1"/>
    <col min="11772" max="11772" width="2.42578125" customWidth="1"/>
    <col min="11773" max="11773" width="38.28515625" customWidth="1"/>
    <col min="11774" max="11774" width="8.7109375" customWidth="1"/>
    <col min="12026" max="12026" width="38.28515625" customWidth="1"/>
    <col min="12027" max="12027" width="8.7109375" customWidth="1"/>
    <col min="12028" max="12028" width="2.42578125" customWidth="1"/>
    <col min="12029" max="12029" width="38.28515625" customWidth="1"/>
    <col min="12030" max="12030" width="8.7109375" customWidth="1"/>
    <col min="12282" max="12282" width="38.28515625" customWidth="1"/>
    <col min="12283" max="12283" width="8.7109375" customWidth="1"/>
    <col min="12284" max="12284" width="2.42578125" customWidth="1"/>
    <col min="12285" max="12285" width="38.28515625" customWidth="1"/>
    <col min="12286" max="12286" width="8.7109375" customWidth="1"/>
    <col min="12538" max="12538" width="38.28515625" customWidth="1"/>
    <col min="12539" max="12539" width="8.7109375" customWidth="1"/>
    <col min="12540" max="12540" width="2.42578125" customWidth="1"/>
    <col min="12541" max="12541" width="38.28515625" customWidth="1"/>
    <col min="12542" max="12542" width="8.7109375" customWidth="1"/>
    <col min="12794" max="12794" width="38.28515625" customWidth="1"/>
    <col min="12795" max="12795" width="8.7109375" customWidth="1"/>
    <col min="12796" max="12796" width="2.42578125" customWidth="1"/>
    <col min="12797" max="12797" width="38.28515625" customWidth="1"/>
    <col min="12798" max="12798" width="8.7109375" customWidth="1"/>
    <col min="13050" max="13050" width="38.28515625" customWidth="1"/>
    <col min="13051" max="13051" width="8.7109375" customWidth="1"/>
    <col min="13052" max="13052" width="2.42578125" customWidth="1"/>
    <col min="13053" max="13053" width="38.28515625" customWidth="1"/>
    <col min="13054" max="13054" width="8.7109375" customWidth="1"/>
    <col min="13306" max="13306" width="38.28515625" customWidth="1"/>
    <col min="13307" max="13307" width="8.7109375" customWidth="1"/>
    <col min="13308" max="13308" width="2.42578125" customWidth="1"/>
    <col min="13309" max="13309" width="38.28515625" customWidth="1"/>
    <col min="13310" max="13310" width="8.7109375" customWidth="1"/>
    <col min="13562" max="13562" width="38.28515625" customWidth="1"/>
    <col min="13563" max="13563" width="8.7109375" customWidth="1"/>
    <col min="13564" max="13564" width="2.42578125" customWidth="1"/>
    <col min="13565" max="13565" width="38.28515625" customWidth="1"/>
    <col min="13566" max="13566" width="8.7109375" customWidth="1"/>
    <col min="13818" max="13818" width="38.28515625" customWidth="1"/>
    <col min="13819" max="13819" width="8.7109375" customWidth="1"/>
    <col min="13820" max="13820" width="2.42578125" customWidth="1"/>
    <col min="13821" max="13821" width="38.28515625" customWidth="1"/>
    <col min="13822" max="13822" width="8.7109375" customWidth="1"/>
    <col min="14074" max="14074" width="38.28515625" customWidth="1"/>
    <col min="14075" max="14075" width="8.7109375" customWidth="1"/>
    <col min="14076" max="14076" width="2.42578125" customWidth="1"/>
    <col min="14077" max="14077" width="38.28515625" customWidth="1"/>
    <col min="14078" max="14078" width="8.7109375" customWidth="1"/>
    <col min="14330" max="14330" width="38.28515625" customWidth="1"/>
    <col min="14331" max="14331" width="8.7109375" customWidth="1"/>
    <col min="14332" max="14332" width="2.42578125" customWidth="1"/>
    <col min="14333" max="14333" width="38.28515625" customWidth="1"/>
    <col min="14334" max="14334" width="8.7109375" customWidth="1"/>
    <col min="14586" max="14586" width="38.28515625" customWidth="1"/>
    <col min="14587" max="14587" width="8.7109375" customWidth="1"/>
    <col min="14588" max="14588" width="2.42578125" customWidth="1"/>
    <col min="14589" max="14589" width="38.28515625" customWidth="1"/>
    <col min="14590" max="14590" width="8.7109375" customWidth="1"/>
    <col min="14842" max="14842" width="38.28515625" customWidth="1"/>
    <col min="14843" max="14843" width="8.7109375" customWidth="1"/>
    <col min="14844" max="14844" width="2.42578125" customWidth="1"/>
    <col min="14845" max="14845" width="38.28515625" customWidth="1"/>
    <col min="14846" max="14846" width="8.7109375" customWidth="1"/>
    <col min="15098" max="15098" width="38.28515625" customWidth="1"/>
    <col min="15099" max="15099" width="8.7109375" customWidth="1"/>
    <col min="15100" max="15100" width="2.42578125" customWidth="1"/>
    <col min="15101" max="15101" width="38.28515625" customWidth="1"/>
    <col min="15102" max="15102" width="8.7109375" customWidth="1"/>
    <col min="15354" max="15354" width="38.28515625" customWidth="1"/>
    <col min="15355" max="15355" width="8.7109375" customWidth="1"/>
    <col min="15356" max="15356" width="2.42578125" customWidth="1"/>
    <col min="15357" max="15357" width="38.28515625" customWidth="1"/>
    <col min="15358" max="15358" width="8.7109375" customWidth="1"/>
    <col min="15610" max="15610" width="38.28515625" customWidth="1"/>
    <col min="15611" max="15611" width="8.7109375" customWidth="1"/>
    <col min="15612" max="15612" width="2.42578125" customWidth="1"/>
    <col min="15613" max="15613" width="38.28515625" customWidth="1"/>
    <col min="15614" max="15614" width="8.7109375" customWidth="1"/>
    <col min="15866" max="15866" width="38.28515625" customWidth="1"/>
    <col min="15867" max="15867" width="8.7109375" customWidth="1"/>
    <col min="15868" max="15868" width="2.42578125" customWidth="1"/>
    <col min="15869" max="15869" width="38.28515625" customWidth="1"/>
    <col min="15870" max="15870" width="8.7109375" customWidth="1"/>
    <col min="16122" max="16122" width="38.28515625" customWidth="1"/>
    <col min="16123" max="16123" width="8.7109375" customWidth="1"/>
    <col min="16124" max="16124" width="2.42578125" customWidth="1"/>
    <col min="16125" max="16125" width="38.28515625" customWidth="1"/>
    <col min="16126" max="16126" width="8.7109375" customWidth="1"/>
  </cols>
  <sheetData>
    <row r="1" spans="2:6" ht="25.5" x14ac:dyDescent="0.35">
      <c r="B1" s="1" t="s">
        <v>320</v>
      </c>
      <c r="C1" s="76"/>
      <c r="D1" s="76"/>
      <c r="E1" s="76"/>
      <c r="F1" s="76"/>
    </row>
    <row r="2" spans="2:6" ht="10.5" customHeight="1" x14ac:dyDescent="0.35">
      <c r="B2" s="2"/>
      <c r="C2" s="76"/>
      <c r="D2" s="76"/>
      <c r="E2" s="76"/>
      <c r="F2" s="76"/>
    </row>
    <row r="3" spans="2:6" ht="21" x14ac:dyDescent="0.35">
      <c r="B3" s="39" t="s">
        <v>0</v>
      </c>
      <c r="C3" s="76"/>
      <c r="D3" s="76"/>
      <c r="E3" s="76"/>
      <c r="F3" s="76"/>
    </row>
    <row r="4" spans="2:6" ht="21" x14ac:dyDescent="0.35">
      <c r="B4" s="2" t="s">
        <v>160</v>
      </c>
      <c r="C4" s="76"/>
      <c r="D4" s="76"/>
      <c r="E4" s="76"/>
      <c r="F4" s="76"/>
    </row>
    <row r="5" spans="2:6" ht="15.75" thickBot="1" x14ac:dyDescent="0.3"/>
    <row r="6" spans="2:6" ht="15.75" thickBot="1" x14ac:dyDescent="0.3">
      <c r="B6" s="77" t="s">
        <v>172</v>
      </c>
      <c r="C6" s="78" t="s">
        <v>173</v>
      </c>
      <c r="D6" s="79"/>
      <c r="E6" s="77" t="s">
        <v>174</v>
      </c>
      <c r="F6" s="78" t="s">
        <v>175</v>
      </c>
    </row>
    <row r="7" spans="2:6" x14ac:dyDescent="0.25">
      <c r="B7" s="80" t="s">
        <v>176</v>
      </c>
      <c r="C7" s="81">
        <v>750</v>
      </c>
      <c r="E7" s="82" t="s">
        <v>177</v>
      </c>
      <c r="F7" s="83">
        <v>250</v>
      </c>
    </row>
    <row r="8" spans="2:6" x14ac:dyDescent="0.25">
      <c r="B8" s="82" t="s">
        <v>178</v>
      </c>
      <c r="C8" s="83">
        <v>50</v>
      </c>
      <c r="E8" s="82" t="s">
        <v>179</v>
      </c>
      <c r="F8" s="83">
        <v>20</v>
      </c>
    </row>
    <row r="9" spans="2:6" x14ac:dyDescent="0.25">
      <c r="B9" s="82" t="s">
        <v>180</v>
      </c>
      <c r="C9" s="83">
        <v>125</v>
      </c>
      <c r="E9" s="82" t="s">
        <v>181</v>
      </c>
      <c r="F9" s="83">
        <v>15</v>
      </c>
    </row>
    <row r="10" spans="2:6" x14ac:dyDescent="0.25">
      <c r="B10" s="82" t="s">
        <v>182</v>
      </c>
      <c r="C10" s="83">
        <v>1000</v>
      </c>
      <c r="E10" s="82" t="s">
        <v>183</v>
      </c>
      <c r="F10" s="83">
        <v>106</v>
      </c>
    </row>
    <row r="11" spans="2:6" x14ac:dyDescent="0.25">
      <c r="B11" s="82" t="s">
        <v>184</v>
      </c>
      <c r="C11" s="83">
        <v>73</v>
      </c>
      <c r="E11" s="82" t="s">
        <v>185</v>
      </c>
      <c r="F11" s="83">
        <v>26</v>
      </c>
    </row>
    <row r="12" spans="2:6" x14ac:dyDescent="0.25">
      <c r="B12" s="82" t="s">
        <v>186</v>
      </c>
      <c r="C12" s="83">
        <v>2400</v>
      </c>
      <c r="E12" s="82" t="s">
        <v>187</v>
      </c>
      <c r="F12" s="83">
        <v>15</v>
      </c>
    </row>
    <row r="13" spans="2:6" x14ac:dyDescent="0.25">
      <c r="B13" s="82" t="s">
        <v>188</v>
      </c>
      <c r="C13" s="83">
        <v>0</v>
      </c>
      <c r="E13" s="82" t="s">
        <v>189</v>
      </c>
      <c r="F13" s="83">
        <v>19</v>
      </c>
    </row>
    <row r="14" spans="2:6" x14ac:dyDescent="0.25">
      <c r="B14" s="82" t="s">
        <v>122</v>
      </c>
      <c r="C14" s="83">
        <v>35</v>
      </c>
      <c r="E14" s="82" t="s">
        <v>190</v>
      </c>
      <c r="F14" s="83">
        <v>121</v>
      </c>
    </row>
    <row r="15" spans="2:6" ht="15.75" thickBot="1" x14ac:dyDescent="0.3">
      <c r="B15" s="84" t="s">
        <v>191</v>
      </c>
      <c r="C15" s="85">
        <v>600</v>
      </c>
      <c r="E15" s="82" t="s">
        <v>192</v>
      </c>
      <c r="F15" s="83">
        <v>0</v>
      </c>
    </row>
    <row r="16" spans="2:6" ht="15.75" thickBot="1" x14ac:dyDescent="0.3">
      <c r="B16" s="86" t="s">
        <v>50</v>
      </c>
      <c r="C16" s="87">
        <f>SUM(C7:C15)</f>
        <v>5033</v>
      </c>
      <c r="E16" s="82" t="s">
        <v>193</v>
      </c>
      <c r="F16" s="83">
        <v>0</v>
      </c>
    </row>
    <row r="17" spans="2:6" ht="15.75" thickBot="1" x14ac:dyDescent="0.3">
      <c r="B17" s="88" t="s">
        <v>194</v>
      </c>
      <c r="C17" s="81"/>
      <c r="E17" s="84" t="s">
        <v>195</v>
      </c>
      <c r="F17" s="85">
        <v>1</v>
      </c>
    </row>
    <row r="18" spans="2:6" ht="15.75" thickBot="1" x14ac:dyDescent="0.3">
      <c r="B18" s="82" t="s">
        <v>196</v>
      </c>
      <c r="C18" s="83">
        <v>185</v>
      </c>
      <c r="E18" s="77" t="s">
        <v>197</v>
      </c>
      <c r="F18" s="89">
        <f>SUM(F7:F17)</f>
        <v>573</v>
      </c>
    </row>
    <row r="19" spans="2:6" x14ac:dyDescent="0.25">
      <c r="B19" s="82" t="s">
        <v>198</v>
      </c>
      <c r="C19" s="83">
        <v>4</v>
      </c>
    </row>
    <row r="20" spans="2:6" x14ac:dyDescent="0.25">
      <c r="B20" s="82" t="s">
        <v>199</v>
      </c>
      <c r="C20" s="83">
        <v>1</v>
      </c>
    </row>
    <row r="21" spans="2:6" ht="15.75" thickBot="1" x14ac:dyDescent="0.3">
      <c r="B21" s="84" t="s">
        <v>200</v>
      </c>
      <c r="C21" s="85">
        <f>SUM(C18:C20)</f>
        <v>190</v>
      </c>
    </row>
    <row r="22" spans="2:6" ht="15.75" thickBot="1" x14ac:dyDescent="0.3">
      <c r="B22" s="86" t="s">
        <v>201</v>
      </c>
      <c r="C22" s="87">
        <f>C16+C21</f>
        <v>5223</v>
      </c>
    </row>
    <row r="23" spans="2:6" x14ac:dyDescent="0.25">
      <c r="B23" s="80"/>
      <c r="C23" s="81"/>
    </row>
    <row r="24" spans="2:6" x14ac:dyDescent="0.25">
      <c r="B24" s="90" t="s">
        <v>202</v>
      </c>
      <c r="C24" s="83"/>
    </row>
    <row r="25" spans="2:6" x14ac:dyDescent="0.25">
      <c r="B25" s="82" t="s">
        <v>203</v>
      </c>
      <c r="C25" s="83">
        <v>76</v>
      </c>
    </row>
    <row r="26" spans="2:6" x14ac:dyDescent="0.25">
      <c r="B26" s="82" t="s">
        <v>204</v>
      </c>
      <c r="C26" s="83">
        <v>0</v>
      </c>
    </row>
    <row r="27" spans="2:6" ht="15.75" thickBot="1" x14ac:dyDescent="0.3">
      <c r="B27" s="82" t="s">
        <v>205</v>
      </c>
      <c r="C27" s="83">
        <v>0</v>
      </c>
    </row>
    <row r="28" spans="2:6" ht="15.75" thickBot="1" x14ac:dyDescent="0.3">
      <c r="B28" s="77" t="s">
        <v>206</v>
      </c>
      <c r="C28" s="77">
        <f>SUM(C25:C27)</f>
        <v>76</v>
      </c>
    </row>
    <row r="29" spans="2:6" x14ac:dyDescent="0.25">
      <c r="B29" s="80"/>
      <c r="C29" s="81"/>
    </row>
    <row r="30" spans="2:6" x14ac:dyDescent="0.25">
      <c r="B30" s="91" t="s">
        <v>207</v>
      </c>
      <c r="C30" s="85">
        <v>0</v>
      </c>
    </row>
    <row r="31" spans="2:6" ht="15.75" thickBot="1" x14ac:dyDescent="0.3">
      <c r="B31" s="92" t="s">
        <v>208</v>
      </c>
      <c r="C31" s="93">
        <v>0</v>
      </c>
    </row>
    <row r="32" spans="2:6" ht="15.75" thickBot="1" x14ac:dyDescent="0.3">
      <c r="B32" s="77" t="s">
        <v>209</v>
      </c>
      <c r="C32" s="77">
        <f>SUM(C30:C31)</f>
        <v>0</v>
      </c>
    </row>
    <row r="33" spans="2:6" ht="15.75" thickBot="1" x14ac:dyDescent="0.3"/>
    <row r="34" spans="2:6" ht="21.75" thickBot="1" x14ac:dyDescent="0.4">
      <c r="B34" s="142" t="s">
        <v>37</v>
      </c>
      <c r="C34" s="143"/>
      <c r="D34" s="143"/>
      <c r="E34" s="143"/>
      <c r="F34" s="144"/>
    </row>
    <row r="35" spans="2:6" ht="15.75" thickBot="1" x14ac:dyDescent="0.3"/>
    <row r="36" spans="2:6" ht="15.75" thickBot="1" x14ac:dyDescent="0.3">
      <c r="B36" s="94" t="s">
        <v>210</v>
      </c>
      <c r="C36" s="95" t="s">
        <v>173</v>
      </c>
      <c r="D36" s="96"/>
      <c r="E36" s="94" t="s">
        <v>211</v>
      </c>
      <c r="F36" s="94"/>
    </row>
    <row r="37" spans="2:6" x14ac:dyDescent="0.25">
      <c r="B37" s="97" t="s">
        <v>212</v>
      </c>
      <c r="C37" s="98">
        <v>20</v>
      </c>
      <c r="D37" s="96"/>
      <c r="E37" s="97" t="s">
        <v>55</v>
      </c>
      <c r="F37" s="98">
        <v>0</v>
      </c>
    </row>
    <row r="38" spans="2:6" x14ac:dyDescent="0.25">
      <c r="B38" s="99" t="s">
        <v>43</v>
      </c>
      <c r="C38" s="100">
        <v>5</v>
      </c>
      <c r="D38" s="96"/>
      <c r="E38" s="97" t="s">
        <v>213</v>
      </c>
      <c r="F38" s="98">
        <v>10</v>
      </c>
    </row>
    <row r="39" spans="2:6" ht="15.75" thickBot="1" x14ac:dyDescent="0.3">
      <c r="B39" s="99" t="s">
        <v>214</v>
      </c>
      <c r="C39" s="101">
        <v>50</v>
      </c>
      <c r="D39" s="96"/>
      <c r="E39" s="102" t="s">
        <v>215</v>
      </c>
      <c r="F39" s="103">
        <v>10</v>
      </c>
    </row>
    <row r="40" spans="2:6" ht="15.75" thickBot="1" x14ac:dyDescent="0.3">
      <c r="B40" s="104" t="s">
        <v>50</v>
      </c>
      <c r="C40" s="94">
        <f>SUM(C37:C39)</f>
        <v>75</v>
      </c>
      <c r="D40" s="96"/>
      <c r="E40" s="94" t="s">
        <v>50</v>
      </c>
      <c r="F40" s="94">
        <f>SUM(F37:F39)</f>
        <v>20</v>
      </c>
    </row>
    <row r="41" spans="2:6" ht="15.75" thickBot="1" x14ac:dyDescent="0.3">
      <c r="B41" s="96"/>
      <c r="C41" s="96"/>
      <c r="D41" s="96"/>
    </row>
    <row r="42" spans="2:6" ht="15.75" thickBot="1" x14ac:dyDescent="0.3">
      <c r="B42" s="94" t="s">
        <v>216</v>
      </c>
      <c r="C42" s="95"/>
      <c r="D42" s="96"/>
      <c r="E42" s="94" t="s">
        <v>217</v>
      </c>
      <c r="F42" s="94"/>
    </row>
    <row r="43" spans="2:6" ht="15.75" thickBot="1" x14ac:dyDescent="0.3">
      <c r="B43" s="97" t="s">
        <v>213</v>
      </c>
      <c r="C43" s="98">
        <v>5</v>
      </c>
      <c r="D43" s="96"/>
      <c r="E43" s="97" t="s">
        <v>218</v>
      </c>
      <c r="F43" s="98">
        <v>100</v>
      </c>
    </row>
    <row r="44" spans="2:6" ht="15.75" thickBot="1" x14ac:dyDescent="0.3">
      <c r="B44" s="97" t="s">
        <v>215</v>
      </c>
      <c r="C44" s="98">
        <v>80</v>
      </c>
      <c r="D44" s="96"/>
      <c r="E44" s="94" t="s">
        <v>50</v>
      </c>
      <c r="F44" s="94">
        <f>SUM(F43:F43)</f>
        <v>100</v>
      </c>
    </row>
    <row r="45" spans="2:6" ht="15.75" thickBot="1" x14ac:dyDescent="0.3">
      <c r="B45" s="97" t="s">
        <v>219</v>
      </c>
      <c r="C45" s="98">
        <v>550</v>
      </c>
      <c r="D45" s="96"/>
    </row>
    <row r="46" spans="2:6" ht="15.75" thickBot="1" x14ac:dyDescent="0.3">
      <c r="B46" s="104" t="s">
        <v>50</v>
      </c>
      <c r="C46" s="94">
        <f>SUM(C43:C45)</f>
        <v>635</v>
      </c>
      <c r="D46" s="96"/>
      <c r="E46" s="94" t="s">
        <v>220</v>
      </c>
      <c r="F46" s="95"/>
    </row>
    <row r="47" spans="2:6" ht="15.75" thickBot="1" x14ac:dyDescent="0.3">
      <c r="D47" s="96"/>
      <c r="E47" s="97" t="s">
        <v>221</v>
      </c>
      <c r="F47" s="98">
        <v>0</v>
      </c>
    </row>
    <row r="48" spans="2:6" ht="15.75" thickBot="1" x14ac:dyDescent="0.3">
      <c r="B48" s="94" t="s">
        <v>222</v>
      </c>
      <c r="C48" s="94"/>
      <c r="D48" s="96"/>
      <c r="E48" s="94" t="s">
        <v>50</v>
      </c>
      <c r="F48" s="94">
        <f>SUM(F47:F47)</f>
        <v>0</v>
      </c>
    </row>
    <row r="49" spans="2:7" ht="15.75" thickBot="1" x14ac:dyDescent="0.3">
      <c r="B49" s="105" t="s">
        <v>223</v>
      </c>
      <c r="C49" s="106">
        <v>0</v>
      </c>
      <c r="D49" s="96"/>
      <c r="G49" s="107"/>
    </row>
    <row r="50" spans="2:7" ht="15.75" thickBot="1" x14ac:dyDescent="0.3">
      <c r="B50" s="97" t="s">
        <v>215</v>
      </c>
      <c r="C50" s="98">
        <v>200</v>
      </c>
      <c r="D50" s="96"/>
      <c r="E50" s="94" t="s">
        <v>224</v>
      </c>
      <c r="F50" s="94"/>
    </row>
    <row r="51" spans="2:7" ht="15.75" thickBot="1" x14ac:dyDescent="0.3">
      <c r="B51" s="102" t="s">
        <v>225</v>
      </c>
      <c r="C51" s="103">
        <v>180</v>
      </c>
      <c r="D51" s="96"/>
      <c r="E51" s="108" t="s">
        <v>226</v>
      </c>
      <c r="F51" s="100">
        <v>15</v>
      </c>
    </row>
    <row r="52" spans="2:7" ht="15.75" thickBot="1" x14ac:dyDescent="0.3">
      <c r="B52" s="102" t="s">
        <v>213</v>
      </c>
      <c r="C52" s="103">
        <v>80</v>
      </c>
      <c r="D52" s="96"/>
      <c r="E52" s="94" t="s">
        <v>227</v>
      </c>
      <c r="F52" s="94">
        <f>SUM(F51:F51)</f>
        <v>15</v>
      </c>
    </row>
    <row r="53" spans="2:7" ht="15.75" thickBot="1" x14ac:dyDescent="0.3">
      <c r="B53" s="109" t="s">
        <v>228</v>
      </c>
      <c r="C53" s="110">
        <v>80</v>
      </c>
      <c r="D53" s="96"/>
    </row>
    <row r="54" spans="2:7" ht="15.75" thickBot="1" x14ac:dyDescent="0.3">
      <c r="B54" s="111" t="s">
        <v>50</v>
      </c>
      <c r="C54" s="111">
        <f>SUM(C49:C53)</f>
        <v>540</v>
      </c>
      <c r="D54" s="96"/>
      <c r="E54" s="94" t="s">
        <v>229</v>
      </c>
      <c r="F54" s="94"/>
    </row>
    <row r="55" spans="2:7" ht="15.75" thickBot="1" x14ac:dyDescent="0.3">
      <c r="B55" s="96"/>
      <c r="C55" s="96"/>
      <c r="D55" s="96"/>
      <c r="E55" s="108" t="s">
        <v>213</v>
      </c>
      <c r="F55" s="100">
        <v>360</v>
      </c>
    </row>
    <row r="56" spans="2:7" ht="15.75" thickBot="1" x14ac:dyDescent="0.3">
      <c r="B56" s="94" t="s">
        <v>230</v>
      </c>
      <c r="C56" s="94"/>
      <c r="D56" s="96"/>
      <c r="E56" s="94" t="s">
        <v>50</v>
      </c>
      <c r="F56" s="94">
        <f>SUM(F55:F55)</f>
        <v>360</v>
      </c>
    </row>
    <row r="57" spans="2:7" ht="15.75" thickBot="1" x14ac:dyDescent="0.3">
      <c r="B57" s="105" t="s">
        <v>213</v>
      </c>
      <c r="C57" s="106">
        <v>150</v>
      </c>
      <c r="D57" s="96"/>
    </row>
    <row r="58" spans="2:7" ht="15.75" thickBot="1" x14ac:dyDescent="0.3">
      <c r="B58" s="102" t="s">
        <v>215</v>
      </c>
      <c r="C58" s="112">
        <v>40</v>
      </c>
      <c r="D58" s="96"/>
      <c r="E58" s="94" t="s">
        <v>231</v>
      </c>
      <c r="F58" s="94"/>
    </row>
    <row r="59" spans="2:7" ht="15.75" thickBot="1" x14ac:dyDescent="0.3">
      <c r="B59" s="108" t="s">
        <v>232</v>
      </c>
      <c r="C59" s="100">
        <v>0</v>
      </c>
      <c r="D59" s="96"/>
      <c r="E59" s="105" t="s">
        <v>213</v>
      </c>
      <c r="F59" s="113">
        <v>55</v>
      </c>
    </row>
    <row r="60" spans="2:7" ht="15.75" thickBot="1" x14ac:dyDescent="0.3">
      <c r="B60" s="104" t="s">
        <v>50</v>
      </c>
      <c r="C60" s="94">
        <f>SUM(C57:C59)</f>
        <v>190</v>
      </c>
      <c r="D60" s="96"/>
      <c r="E60" s="94" t="s">
        <v>50</v>
      </c>
      <c r="F60" s="94">
        <f>SUM(F58:F59)</f>
        <v>55</v>
      </c>
    </row>
    <row r="61" spans="2:7" ht="15.75" thickBot="1" x14ac:dyDescent="0.3">
      <c r="B61" s="96"/>
      <c r="C61" s="96"/>
      <c r="D61" s="96"/>
    </row>
    <row r="62" spans="2:7" ht="15.75" thickBot="1" x14ac:dyDescent="0.3">
      <c r="B62" s="94" t="s">
        <v>233</v>
      </c>
      <c r="C62" s="94"/>
      <c r="D62" s="96"/>
      <c r="E62" s="94" t="s">
        <v>234</v>
      </c>
      <c r="F62" s="78"/>
    </row>
    <row r="63" spans="2:7" x14ac:dyDescent="0.25">
      <c r="B63" s="97" t="s">
        <v>235</v>
      </c>
      <c r="C63" s="98">
        <v>470</v>
      </c>
      <c r="D63" s="96"/>
      <c r="E63" s="97" t="s">
        <v>235</v>
      </c>
      <c r="F63" s="98">
        <v>320</v>
      </c>
    </row>
    <row r="64" spans="2:7" x14ac:dyDescent="0.25">
      <c r="B64" s="97" t="s">
        <v>236</v>
      </c>
      <c r="C64" s="98">
        <v>42</v>
      </c>
      <c r="D64" s="96"/>
      <c r="E64" s="102" t="s">
        <v>237</v>
      </c>
      <c r="F64" s="103">
        <v>25</v>
      </c>
    </row>
    <row r="65" spans="2:6" x14ac:dyDescent="0.25">
      <c r="B65" s="97" t="s">
        <v>238</v>
      </c>
      <c r="C65" s="98">
        <v>116</v>
      </c>
      <c r="D65" s="96"/>
      <c r="E65" s="102" t="s">
        <v>239</v>
      </c>
      <c r="F65" s="103">
        <v>79</v>
      </c>
    </row>
    <row r="66" spans="2:6" x14ac:dyDescent="0.25">
      <c r="B66" s="97" t="s">
        <v>240</v>
      </c>
      <c r="C66" s="98">
        <v>42</v>
      </c>
      <c r="D66" s="96"/>
      <c r="E66" s="102" t="s">
        <v>241</v>
      </c>
      <c r="F66" s="103">
        <v>29</v>
      </c>
    </row>
    <row r="67" spans="2:6" x14ac:dyDescent="0.25">
      <c r="B67" s="97" t="s">
        <v>242</v>
      </c>
      <c r="C67" s="98">
        <v>2</v>
      </c>
      <c r="D67" s="96"/>
      <c r="E67" s="102" t="s">
        <v>243</v>
      </c>
      <c r="F67" s="103">
        <v>1</v>
      </c>
    </row>
    <row r="68" spans="2:6" x14ac:dyDescent="0.25">
      <c r="B68" s="97" t="s">
        <v>244</v>
      </c>
      <c r="C68" s="98">
        <v>3</v>
      </c>
      <c r="D68" s="96"/>
      <c r="E68" s="102" t="s">
        <v>244</v>
      </c>
      <c r="F68" s="103">
        <v>2</v>
      </c>
    </row>
    <row r="69" spans="2:6" x14ac:dyDescent="0.25">
      <c r="B69" s="97" t="s">
        <v>245</v>
      </c>
      <c r="C69" s="98">
        <v>25</v>
      </c>
      <c r="D69" s="96"/>
      <c r="E69" s="102" t="s">
        <v>246</v>
      </c>
      <c r="F69" s="103">
        <v>10</v>
      </c>
    </row>
    <row r="70" spans="2:6" x14ac:dyDescent="0.25">
      <c r="B70" s="102" t="s">
        <v>221</v>
      </c>
      <c r="C70" s="103">
        <v>5</v>
      </c>
      <c r="D70" s="96"/>
      <c r="E70" s="102" t="s">
        <v>221</v>
      </c>
      <c r="F70" s="103">
        <v>35</v>
      </c>
    </row>
    <row r="71" spans="2:6" x14ac:dyDescent="0.25">
      <c r="B71" s="102" t="s">
        <v>247</v>
      </c>
      <c r="C71" s="103">
        <v>10</v>
      </c>
      <c r="D71" s="96"/>
      <c r="E71" s="102" t="s">
        <v>43</v>
      </c>
      <c r="F71" s="103">
        <v>50</v>
      </c>
    </row>
    <row r="72" spans="2:6" x14ac:dyDescent="0.25">
      <c r="B72" s="102" t="s">
        <v>248</v>
      </c>
      <c r="C72" s="103">
        <v>10</v>
      </c>
      <c r="D72" s="96"/>
      <c r="E72" s="102" t="s">
        <v>249</v>
      </c>
      <c r="F72" s="103">
        <v>1</v>
      </c>
    </row>
    <row r="73" spans="2:6" x14ac:dyDescent="0.25">
      <c r="B73" s="102" t="s">
        <v>249</v>
      </c>
      <c r="C73" s="103">
        <v>16</v>
      </c>
      <c r="D73" s="96"/>
      <c r="E73" s="102"/>
      <c r="F73" s="103"/>
    </row>
    <row r="74" spans="2:6" x14ac:dyDescent="0.25">
      <c r="B74" s="102" t="s">
        <v>213</v>
      </c>
      <c r="C74" s="103">
        <v>10</v>
      </c>
      <c r="D74" s="96"/>
      <c r="E74" s="102" t="s">
        <v>213</v>
      </c>
      <c r="F74" s="103">
        <v>150</v>
      </c>
    </row>
    <row r="75" spans="2:6" ht="15.75" thickBot="1" x14ac:dyDescent="0.3">
      <c r="B75" s="102" t="s">
        <v>250</v>
      </c>
      <c r="C75" s="103">
        <v>1</v>
      </c>
      <c r="D75" s="96"/>
      <c r="E75" s="102" t="s">
        <v>251</v>
      </c>
      <c r="F75" s="103">
        <v>10</v>
      </c>
    </row>
    <row r="76" spans="2:6" ht="15.75" thickBot="1" x14ac:dyDescent="0.3">
      <c r="B76" s="99" t="s">
        <v>252</v>
      </c>
      <c r="C76" s="101">
        <v>4</v>
      </c>
      <c r="D76" s="96"/>
      <c r="E76" s="94" t="s">
        <v>50</v>
      </c>
      <c r="F76" s="94">
        <f>SUM(F63:F75)</f>
        <v>712</v>
      </c>
    </row>
    <row r="77" spans="2:6" ht="15.75" thickBot="1" x14ac:dyDescent="0.3">
      <c r="B77" s="94" t="s">
        <v>50</v>
      </c>
      <c r="C77" s="94">
        <f>SUM(C63:C76)</f>
        <v>756</v>
      </c>
      <c r="D77" s="96"/>
    </row>
    <row r="78" spans="2:6" ht="15.75" thickBot="1" x14ac:dyDescent="0.3">
      <c r="B78" s="96"/>
      <c r="C78" s="96"/>
      <c r="D78" s="96"/>
      <c r="E78" s="94" t="s">
        <v>253</v>
      </c>
      <c r="F78" s="94"/>
    </row>
    <row r="79" spans="2:6" ht="15.75" thickBot="1" x14ac:dyDescent="0.3">
      <c r="B79" s="94" t="s">
        <v>254</v>
      </c>
      <c r="C79" s="94"/>
      <c r="D79" s="96"/>
      <c r="E79" s="108" t="s">
        <v>255</v>
      </c>
      <c r="F79" s="100">
        <v>50</v>
      </c>
    </row>
    <row r="80" spans="2:6" ht="15.75" thickBot="1" x14ac:dyDescent="0.3">
      <c r="B80" s="108" t="s">
        <v>213</v>
      </c>
      <c r="C80" s="100">
        <v>5</v>
      </c>
      <c r="D80" s="96"/>
      <c r="E80" s="94" t="s">
        <v>50</v>
      </c>
      <c r="F80" s="94">
        <f>SUM(F79:F79)</f>
        <v>50</v>
      </c>
    </row>
    <row r="81" spans="2:6" ht="15.75" thickBot="1" x14ac:dyDescent="0.3">
      <c r="B81" s="94" t="s">
        <v>50</v>
      </c>
      <c r="C81" s="94">
        <f>SUM(C80:C80)</f>
        <v>5</v>
      </c>
      <c r="D81" s="96"/>
    </row>
    <row r="82" spans="2:6" ht="15.75" thickBot="1" x14ac:dyDescent="0.3">
      <c r="B82" s="96"/>
      <c r="C82" s="96"/>
      <c r="D82" s="96"/>
      <c r="E82" s="94" t="s">
        <v>256</v>
      </c>
      <c r="F82" s="94"/>
    </row>
    <row r="83" spans="2:6" ht="15.75" thickBot="1" x14ac:dyDescent="0.3">
      <c r="B83" s="94" t="s">
        <v>257</v>
      </c>
      <c r="C83" s="94"/>
      <c r="D83" s="96"/>
      <c r="E83" s="108" t="s">
        <v>258</v>
      </c>
      <c r="F83" s="100">
        <v>45</v>
      </c>
    </row>
    <row r="84" spans="2:6" ht="15.75" thickBot="1" x14ac:dyDescent="0.3">
      <c r="B84" s="97" t="s">
        <v>259</v>
      </c>
      <c r="C84" s="98">
        <v>5</v>
      </c>
      <c r="D84" s="96"/>
      <c r="E84" s="94" t="s">
        <v>50</v>
      </c>
      <c r="F84" s="94">
        <f>SUM(F83:F83)</f>
        <v>45</v>
      </c>
    </row>
    <row r="85" spans="2:6" ht="15.75" thickBot="1" x14ac:dyDescent="0.3">
      <c r="B85" s="99" t="s">
        <v>260</v>
      </c>
      <c r="C85" s="101">
        <v>1</v>
      </c>
      <c r="D85" s="96"/>
    </row>
    <row r="86" spans="2:6" ht="15.75" thickBot="1" x14ac:dyDescent="0.3">
      <c r="B86" s="94" t="s">
        <v>50</v>
      </c>
      <c r="C86" s="94">
        <f>SUM(C84:C85)</f>
        <v>6</v>
      </c>
      <c r="D86" s="96"/>
      <c r="E86" s="94" t="s">
        <v>261</v>
      </c>
      <c r="F86" s="94"/>
    </row>
    <row r="87" spans="2:6" ht="15.75" thickBot="1" x14ac:dyDescent="0.3">
      <c r="B87" s="96"/>
      <c r="C87" s="96"/>
      <c r="D87" s="96"/>
      <c r="E87" s="102" t="s">
        <v>245</v>
      </c>
      <c r="F87" s="103">
        <v>5</v>
      </c>
    </row>
    <row r="88" spans="2:6" ht="15.75" thickBot="1" x14ac:dyDescent="0.3">
      <c r="B88" s="94" t="s">
        <v>262</v>
      </c>
      <c r="C88" s="94" t="s">
        <v>116</v>
      </c>
      <c r="D88" s="96"/>
      <c r="E88" s="102" t="s">
        <v>221</v>
      </c>
      <c r="F88" s="103">
        <v>0</v>
      </c>
    </row>
    <row r="89" spans="2:6" x14ac:dyDescent="0.25">
      <c r="B89" s="105" t="s">
        <v>263</v>
      </c>
      <c r="C89" s="113">
        <v>5</v>
      </c>
      <c r="D89" s="96"/>
      <c r="E89" s="102" t="s">
        <v>264</v>
      </c>
      <c r="F89" s="103">
        <v>7</v>
      </c>
    </row>
    <row r="90" spans="2:6" ht="15.75" thickBot="1" x14ac:dyDescent="0.3">
      <c r="B90" s="109" t="s">
        <v>213</v>
      </c>
      <c r="C90" s="110">
        <v>0</v>
      </c>
      <c r="D90" s="96"/>
      <c r="E90" s="102" t="s">
        <v>43</v>
      </c>
      <c r="F90" s="103">
        <v>2</v>
      </c>
    </row>
    <row r="91" spans="2:6" ht="15.75" thickBot="1" x14ac:dyDescent="0.3">
      <c r="B91" s="94" t="s">
        <v>50</v>
      </c>
      <c r="C91" s="94">
        <f>SUM(C89:C90)</f>
        <v>5</v>
      </c>
      <c r="D91" s="96"/>
      <c r="E91" s="102" t="s">
        <v>213</v>
      </c>
      <c r="F91" s="103">
        <v>15</v>
      </c>
    </row>
    <row r="92" spans="2:6" ht="15.75" thickBot="1" x14ac:dyDescent="0.3">
      <c r="D92" s="96"/>
      <c r="E92" s="99" t="s">
        <v>321</v>
      </c>
      <c r="F92" s="101">
        <v>350</v>
      </c>
    </row>
    <row r="93" spans="2:6" ht="15.75" thickBot="1" x14ac:dyDescent="0.3">
      <c r="B93" s="94" t="s">
        <v>265</v>
      </c>
      <c r="C93" s="94" t="s">
        <v>116</v>
      </c>
      <c r="D93" s="96"/>
      <c r="E93" s="94" t="s">
        <v>50</v>
      </c>
      <c r="F93" s="94">
        <f>SUM(F87:F92)</f>
        <v>379</v>
      </c>
    </row>
    <row r="94" spans="2:6" ht="15.75" thickBot="1" x14ac:dyDescent="0.3">
      <c r="B94" s="99" t="s">
        <v>213</v>
      </c>
      <c r="C94" s="101">
        <v>4</v>
      </c>
      <c r="D94" s="96"/>
    </row>
    <row r="95" spans="2:6" ht="15.75" thickBot="1" x14ac:dyDescent="0.3">
      <c r="B95" s="99" t="s">
        <v>215</v>
      </c>
      <c r="C95" s="101">
        <v>7</v>
      </c>
      <c r="D95" s="96"/>
      <c r="E95" s="94" t="s">
        <v>266</v>
      </c>
      <c r="F95" s="114"/>
    </row>
    <row r="96" spans="2:6" ht="15.75" thickBot="1" x14ac:dyDescent="0.3">
      <c r="B96" s="94" t="s">
        <v>267</v>
      </c>
      <c r="C96" s="114">
        <f>SUM(C94:C95)</f>
        <v>11</v>
      </c>
      <c r="D96" s="96"/>
      <c r="E96" s="102" t="s">
        <v>268</v>
      </c>
      <c r="F96" s="103">
        <v>666</v>
      </c>
    </row>
    <row r="97" spans="2:6" ht="15.75" thickBot="1" x14ac:dyDescent="0.3">
      <c r="D97" s="96"/>
      <c r="E97" s="102" t="s">
        <v>269</v>
      </c>
      <c r="F97" s="103">
        <v>60</v>
      </c>
    </row>
    <row r="98" spans="2:6" ht="15.75" thickBot="1" x14ac:dyDescent="0.3">
      <c r="B98" s="94" t="s">
        <v>270</v>
      </c>
      <c r="C98" s="94"/>
      <c r="D98" s="96"/>
      <c r="E98" s="99" t="s">
        <v>121</v>
      </c>
      <c r="F98" s="101">
        <v>0</v>
      </c>
    </row>
    <row r="99" spans="2:6" ht="15.75" thickBot="1" x14ac:dyDescent="0.3">
      <c r="B99" s="102" t="s">
        <v>237</v>
      </c>
      <c r="C99" s="103">
        <v>4</v>
      </c>
      <c r="D99" s="96"/>
      <c r="E99" s="94" t="s">
        <v>50</v>
      </c>
      <c r="F99" s="94">
        <f>SUM(F96:F98)</f>
        <v>726</v>
      </c>
    </row>
    <row r="100" spans="2:6" ht="15.75" thickBot="1" x14ac:dyDescent="0.3">
      <c r="B100" s="102" t="s">
        <v>245</v>
      </c>
      <c r="C100" s="103">
        <v>8</v>
      </c>
      <c r="D100" s="96"/>
    </row>
    <row r="101" spans="2:6" ht="15.75" thickBot="1" x14ac:dyDescent="0.3">
      <c r="B101" s="102" t="s">
        <v>221</v>
      </c>
      <c r="C101" s="103">
        <v>15</v>
      </c>
      <c r="D101" s="96"/>
      <c r="E101" s="94" t="s">
        <v>271</v>
      </c>
      <c r="F101" s="94"/>
    </row>
    <row r="102" spans="2:6" x14ac:dyDescent="0.25">
      <c r="B102" s="102" t="s">
        <v>43</v>
      </c>
      <c r="C102" s="103">
        <v>1</v>
      </c>
      <c r="D102" s="96"/>
      <c r="E102" s="102" t="s">
        <v>237</v>
      </c>
      <c r="F102" s="103">
        <v>355</v>
      </c>
    </row>
    <row r="103" spans="2:6" x14ac:dyDescent="0.25">
      <c r="B103" s="102" t="s">
        <v>213</v>
      </c>
      <c r="C103" s="103">
        <v>35</v>
      </c>
      <c r="D103" s="96"/>
      <c r="E103" s="102" t="s">
        <v>272</v>
      </c>
      <c r="F103" s="103">
        <v>3</v>
      </c>
    </row>
    <row r="104" spans="2:6" x14ac:dyDescent="0.25">
      <c r="B104" s="102" t="s">
        <v>215</v>
      </c>
      <c r="C104" s="103">
        <v>0</v>
      </c>
      <c r="D104" s="96"/>
      <c r="E104" s="102" t="s">
        <v>273</v>
      </c>
      <c r="F104" s="103">
        <v>10</v>
      </c>
    </row>
    <row r="105" spans="2:6" x14ac:dyDescent="0.25">
      <c r="B105" s="102" t="s">
        <v>250</v>
      </c>
      <c r="C105" s="103">
        <v>5</v>
      </c>
      <c r="D105" s="96"/>
      <c r="E105" s="102" t="s">
        <v>221</v>
      </c>
      <c r="F105" s="103">
        <v>30</v>
      </c>
    </row>
    <row r="106" spans="2:6" x14ac:dyDescent="0.25">
      <c r="B106" s="102" t="s">
        <v>252</v>
      </c>
      <c r="C106" s="103">
        <v>30</v>
      </c>
      <c r="D106" s="96"/>
      <c r="E106" s="102" t="s">
        <v>247</v>
      </c>
      <c r="F106" s="103">
        <v>6</v>
      </c>
    </row>
    <row r="107" spans="2:6" x14ac:dyDescent="0.25">
      <c r="B107" s="102" t="s">
        <v>274</v>
      </c>
      <c r="C107" s="103">
        <v>6</v>
      </c>
      <c r="D107" s="96"/>
      <c r="E107" s="102" t="s">
        <v>264</v>
      </c>
      <c r="F107" s="103">
        <v>10</v>
      </c>
    </row>
    <row r="108" spans="2:6" x14ac:dyDescent="0.25">
      <c r="B108" s="102" t="s">
        <v>275</v>
      </c>
      <c r="C108" s="103">
        <v>20</v>
      </c>
      <c r="D108" s="96"/>
      <c r="E108" s="102" t="s">
        <v>276</v>
      </c>
      <c r="F108" s="103">
        <v>1</v>
      </c>
    </row>
    <row r="109" spans="2:6" ht="15.75" thickBot="1" x14ac:dyDescent="0.3">
      <c r="B109" s="109" t="s">
        <v>277</v>
      </c>
      <c r="C109" s="110">
        <v>5</v>
      </c>
      <c r="D109" s="96"/>
      <c r="E109" s="102" t="s">
        <v>278</v>
      </c>
      <c r="F109" s="103">
        <v>15</v>
      </c>
    </row>
    <row r="110" spans="2:6" ht="15.75" thickBot="1" x14ac:dyDescent="0.3">
      <c r="B110" s="94" t="s">
        <v>50</v>
      </c>
      <c r="C110" s="94">
        <f>SUM(C99:C109)</f>
        <v>129</v>
      </c>
      <c r="D110" s="96"/>
      <c r="E110" s="102" t="s">
        <v>279</v>
      </c>
      <c r="F110" s="103">
        <v>50</v>
      </c>
    </row>
    <row r="111" spans="2:6" ht="15.75" thickBot="1" x14ac:dyDescent="0.3">
      <c r="D111" s="96"/>
      <c r="E111" s="102" t="s">
        <v>281</v>
      </c>
      <c r="F111" s="103">
        <v>55</v>
      </c>
    </row>
    <row r="112" spans="2:6" ht="15.75" thickBot="1" x14ac:dyDescent="0.3">
      <c r="B112" s="94" t="s">
        <v>280</v>
      </c>
      <c r="C112" s="94"/>
      <c r="D112" s="96"/>
      <c r="E112" s="102" t="s">
        <v>283</v>
      </c>
      <c r="F112" s="103">
        <v>120</v>
      </c>
    </row>
    <row r="113" spans="2:6" x14ac:dyDescent="0.25">
      <c r="B113" s="105" t="s">
        <v>282</v>
      </c>
      <c r="C113" s="113">
        <v>50</v>
      </c>
      <c r="D113" s="96"/>
      <c r="E113" s="102" t="s">
        <v>215</v>
      </c>
      <c r="F113" s="103">
        <v>30</v>
      </c>
    </row>
    <row r="114" spans="2:6" ht="15.75" thickBot="1" x14ac:dyDescent="0.3">
      <c r="B114" s="109" t="s">
        <v>213</v>
      </c>
      <c r="C114" s="110">
        <v>5</v>
      </c>
      <c r="D114" s="96"/>
      <c r="E114" s="102" t="s">
        <v>250</v>
      </c>
      <c r="F114" s="103">
        <v>10</v>
      </c>
    </row>
    <row r="115" spans="2:6" ht="15.75" thickBot="1" x14ac:dyDescent="0.3">
      <c r="B115" s="94" t="s">
        <v>227</v>
      </c>
      <c r="C115" s="94">
        <f>SUM(C113:C114)</f>
        <v>55</v>
      </c>
      <c r="D115" s="96"/>
      <c r="E115" s="102" t="s">
        <v>284</v>
      </c>
      <c r="F115" s="103">
        <v>15</v>
      </c>
    </row>
    <row r="116" spans="2:6" ht="15.75" thickBot="1" x14ac:dyDescent="0.3">
      <c r="B116" s="138"/>
      <c r="C116" s="138"/>
      <c r="D116" s="96"/>
      <c r="E116" s="102" t="s">
        <v>286</v>
      </c>
      <c r="F116" s="103">
        <v>4</v>
      </c>
    </row>
    <row r="117" spans="2:6" ht="15.75" thickBot="1" x14ac:dyDescent="0.3">
      <c r="B117" s="94" t="s">
        <v>285</v>
      </c>
      <c r="C117" s="94" t="s">
        <v>116</v>
      </c>
      <c r="D117" s="96"/>
      <c r="E117" s="102" t="s">
        <v>323</v>
      </c>
      <c r="F117" s="103">
        <v>1</v>
      </c>
    </row>
    <row r="118" spans="2:6" ht="14.25" customHeight="1" thickBot="1" x14ac:dyDescent="0.3">
      <c r="B118" s="102" t="s">
        <v>287</v>
      </c>
      <c r="C118" s="103">
        <v>18</v>
      </c>
      <c r="D118" s="96"/>
      <c r="E118" s="102" t="s">
        <v>322</v>
      </c>
      <c r="F118" s="103">
        <v>2</v>
      </c>
    </row>
    <row r="119" spans="2:6" ht="15.75" thickBot="1" x14ac:dyDescent="0.3">
      <c r="B119" s="109" t="s">
        <v>288</v>
      </c>
      <c r="C119" s="110">
        <v>6</v>
      </c>
      <c r="D119" s="96"/>
      <c r="E119" s="94" t="s">
        <v>50</v>
      </c>
      <c r="F119" s="94">
        <f>SUM(F101:F118)</f>
        <v>717</v>
      </c>
    </row>
    <row r="120" spans="2:6" ht="15.75" thickBot="1" x14ac:dyDescent="0.3">
      <c r="B120" s="94" t="s">
        <v>50</v>
      </c>
      <c r="C120" s="94">
        <f>SUM(C118:C119)</f>
        <v>24</v>
      </c>
      <c r="D120" s="96"/>
    </row>
    <row r="121" spans="2:6" ht="15.75" thickBot="1" x14ac:dyDescent="0.3">
      <c r="B121" s="96"/>
      <c r="C121" s="96"/>
      <c r="D121" s="96"/>
      <c r="E121" s="94" t="s">
        <v>289</v>
      </c>
      <c r="F121" s="94"/>
    </row>
    <row r="122" spans="2:6" ht="15.75" thickBot="1" x14ac:dyDescent="0.3">
      <c r="B122" s="94" t="s">
        <v>291</v>
      </c>
      <c r="C122" s="95"/>
      <c r="D122" s="96"/>
      <c r="E122" s="108" t="s">
        <v>290</v>
      </c>
      <c r="F122" s="100">
        <v>5</v>
      </c>
    </row>
    <row r="123" spans="2:6" ht="15.75" thickBot="1" x14ac:dyDescent="0.3">
      <c r="B123" s="105" t="s">
        <v>245</v>
      </c>
      <c r="C123" s="113">
        <v>5</v>
      </c>
      <c r="D123" s="96"/>
      <c r="E123" s="94" t="s">
        <v>50</v>
      </c>
      <c r="F123" s="94">
        <f>SUM(F122:F122)</f>
        <v>5</v>
      </c>
    </row>
    <row r="124" spans="2:6" ht="15.75" thickBot="1" x14ac:dyDescent="0.3">
      <c r="B124" s="102" t="s">
        <v>221</v>
      </c>
      <c r="C124" s="103">
        <v>0</v>
      </c>
      <c r="D124" s="96"/>
    </row>
    <row r="125" spans="2:6" ht="15.75" thickBot="1" x14ac:dyDescent="0.3">
      <c r="B125" s="102" t="s">
        <v>213</v>
      </c>
      <c r="C125" s="103">
        <v>3</v>
      </c>
      <c r="D125" s="96"/>
      <c r="E125" s="94" t="s">
        <v>292</v>
      </c>
      <c r="F125" s="94"/>
    </row>
    <row r="126" spans="2:6" ht="15.75" thickBot="1" x14ac:dyDescent="0.3">
      <c r="B126" s="102" t="s">
        <v>215</v>
      </c>
      <c r="C126" s="103">
        <v>40</v>
      </c>
      <c r="D126" s="96"/>
      <c r="E126" s="99" t="s">
        <v>293</v>
      </c>
      <c r="F126" s="101">
        <v>47</v>
      </c>
    </row>
    <row r="127" spans="2:6" ht="15.75" thickBot="1" x14ac:dyDescent="0.3">
      <c r="B127" s="109" t="s">
        <v>275</v>
      </c>
      <c r="C127" s="110">
        <v>0</v>
      </c>
      <c r="D127" s="96"/>
      <c r="E127" s="94" t="s">
        <v>50</v>
      </c>
      <c r="F127" s="94">
        <f>SUM(F125:F126)</f>
        <v>47</v>
      </c>
    </row>
    <row r="128" spans="2:6" ht="15.75" thickBot="1" x14ac:dyDescent="0.3">
      <c r="B128" s="94" t="s">
        <v>50</v>
      </c>
      <c r="C128" s="94">
        <f>SUM(C123:C127)</f>
        <v>48</v>
      </c>
      <c r="D128" s="96"/>
    </row>
    <row r="129" spans="2:6" ht="15.75" thickBot="1" x14ac:dyDescent="0.3">
      <c r="D129" s="96"/>
      <c r="E129" s="94" t="s">
        <v>294</v>
      </c>
      <c r="F129" s="94" t="s">
        <v>116</v>
      </c>
    </row>
    <row r="130" spans="2:6" ht="15.75" thickBot="1" x14ac:dyDescent="0.3">
      <c r="B130" s="94" t="s">
        <v>296</v>
      </c>
      <c r="C130" s="94"/>
      <c r="D130" s="96"/>
      <c r="E130" s="108" t="s">
        <v>295</v>
      </c>
      <c r="F130" s="100">
        <v>100</v>
      </c>
    </row>
    <row r="131" spans="2:6" ht="15.75" thickBot="1" x14ac:dyDescent="0.3">
      <c r="B131" s="102" t="s">
        <v>247</v>
      </c>
      <c r="C131" s="103">
        <v>15</v>
      </c>
      <c r="D131" s="96"/>
      <c r="E131" s="94" t="s">
        <v>50</v>
      </c>
      <c r="F131" s="94">
        <f>SUM(F130:F130)</f>
        <v>100</v>
      </c>
    </row>
    <row r="132" spans="2:6" ht="15.75" thickBot="1" x14ac:dyDescent="0.3">
      <c r="B132" s="102" t="s">
        <v>264</v>
      </c>
      <c r="C132" s="103">
        <v>40</v>
      </c>
      <c r="D132" s="96"/>
      <c r="E132" s="96"/>
      <c r="F132" s="96"/>
    </row>
    <row r="133" spans="2:6" ht="15.75" thickBot="1" x14ac:dyDescent="0.3">
      <c r="B133" s="102" t="s">
        <v>273</v>
      </c>
      <c r="C133" s="103">
        <v>40</v>
      </c>
      <c r="D133" s="96"/>
      <c r="E133" s="94" t="s">
        <v>297</v>
      </c>
      <c r="F133" s="94"/>
    </row>
    <row r="134" spans="2:6" x14ac:dyDescent="0.25">
      <c r="B134" s="102" t="s">
        <v>215</v>
      </c>
      <c r="C134" s="103">
        <v>30</v>
      </c>
      <c r="D134" s="96"/>
      <c r="E134" s="97" t="s">
        <v>298</v>
      </c>
      <c r="F134" s="98">
        <v>20</v>
      </c>
    </row>
    <row r="135" spans="2:6" ht="15.75" thickBot="1" x14ac:dyDescent="0.3">
      <c r="B135" s="102" t="s">
        <v>300</v>
      </c>
      <c r="C135" s="103">
        <v>0</v>
      </c>
      <c r="D135" s="96"/>
      <c r="E135" s="99" t="s">
        <v>299</v>
      </c>
      <c r="F135" s="101">
        <v>70</v>
      </c>
    </row>
    <row r="136" spans="2:6" ht="15.75" thickBot="1" x14ac:dyDescent="0.3">
      <c r="B136" s="102" t="s">
        <v>301</v>
      </c>
      <c r="C136" s="103">
        <v>300</v>
      </c>
      <c r="D136" s="96"/>
      <c r="E136" s="94" t="s">
        <v>50</v>
      </c>
      <c r="F136" s="94">
        <f>SUM(F134:F135)</f>
        <v>90</v>
      </c>
    </row>
    <row r="137" spans="2:6" ht="15.75" thickBot="1" x14ac:dyDescent="0.3">
      <c r="B137" s="94" t="s">
        <v>50</v>
      </c>
      <c r="C137" s="94">
        <f>SUM(C131:C136)</f>
        <v>425</v>
      </c>
      <c r="D137" s="96"/>
    </row>
    <row r="138" spans="2:6" ht="15.75" thickBot="1" x14ac:dyDescent="0.3">
      <c r="D138" s="96"/>
      <c r="E138" s="94" t="s">
        <v>302</v>
      </c>
      <c r="F138" s="95"/>
    </row>
    <row r="139" spans="2:6" ht="15.75" thickBot="1" x14ac:dyDescent="0.3">
      <c r="B139" s="94" t="s">
        <v>304</v>
      </c>
      <c r="C139" s="94"/>
      <c r="D139" s="96"/>
      <c r="E139" s="97" t="s">
        <v>303</v>
      </c>
      <c r="F139" s="98">
        <v>15</v>
      </c>
    </row>
    <row r="140" spans="2:6" ht="15.75" thickBot="1" x14ac:dyDescent="0.3">
      <c r="B140" s="97" t="s">
        <v>264</v>
      </c>
      <c r="C140" s="98">
        <v>40</v>
      </c>
      <c r="D140" s="96"/>
      <c r="E140" s="94" t="s">
        <v>50</v>
      </c>
      <c r="F140" s="94">
        <f>SUM(F139:F139)</f>
        <v>15</v>
      </c>
    </row>
    <row r="141" spans="2:6" x14ac:dyDescent="0.25">
      <c r="B141" s="102" t="s">
        <v>215</v>
      </c>
      <c r="C141" s="103">
        <v>50</v>
      </c>
      <c r="D141" s="96"/>
    </row>
    <row r="142" spans="2:6" ht="15.75" thickBot="1" x14ac:dyDescent="0.3">
      <c r="B142" s="109" t="s">
        <v>219</v>
      </c>
      <c r="C142" s="110">
        <v>0</v>
      </c>
      <c r="D142" s="96"/>
    </row>
    <row r="143" spans="2:6" ht="15.75" thickBot="1" x14ac:dyDescent="0.3">
      <c r="B143" s="94" t="s">
        <v>50</v>
      </c>
      <c r="C143" s="94">
        <f>SUM(C140:C142)</f>
        <v>90</v>
      </c>
      <c r="D143" s="96"/>
    </row>
    <row r="144" spans="2:6" x14ac:dyDescent="0.25">
      <c r="D144" s="96"/>
    </row>
    <row r="145" spans="2:6" x14ac:dyDescent="0.25">
      <c r="D145" s="96"/>
    </row>
    <row r="146" spans="2:6" ht="15.75" thickBot="1" x14ac:dyDescent="0.3">
      <c r="D146" s="96"/>
    </row>
    <row r="147" spans="2:6" x14ac:dyDescent="0.25">
      <c r="B147" s="115" t="s">
        <v>305</v>
      </c>
      <c r="C147" s="116" t="s">
        <v>175</v>
      </c>
      <c r="D147" s="117"/>
      <c r="E147" s="118" t="s">
        <v>306</v>
      </c>
      <c r="F147" s="119" t="s">
        <v>307</v>
      </c>
    </row>
    <row r="148" spans="2:6" ht="15.75" thickBot="1" x14ac:dyDescent="0.3">
      <c r="B148" s="84" t="s">
        <v>308</v>
      </c>
      <c r="C148" s="85">
        <v>558</v>
      </c>
      <c r="D148" s="120"/>
      <c r="E148" s="121" t="s">
        <v>309</v>
      </c>
      <c r="F148" s="122">
        <v>0</v>
      </c>
    </row>
    <row r="149" spans="2:6" ht="15.75" thickBot="1" x14ac:dyDescent="0.3">
      <c r="B149" s="123" t="s">
        <v>50</v>
      </c>
      <c r="C149" s="89">
        <v>558</v>
      </c>
      <c r="D149" s="120"/>
      <c r="E149" s="77" t="s">
        <v>50</v>
      </c>
      <c r="F149" s="124">
        <v>0</v>
      </c>
    </row>
    <row r="150" spans="2:6" x14ac:dyDescent="0.25">
      <c r="B150" s="125"/>
      <c r="C150" s="126"/>
      <c r="D150" s="120"/>
      <c r="E150" s="120"/>
      <c r="F150" s="126"/>
    </row>
    <row r="151" spans="2:6" x14ac:dyDescent="0.25">
      <c r="B151" s="90" t="s">
        <v>310</v>
      </c>
      <c r="C151" s="83"/>
      <c r="D151" s="120"/>
      <c r="E151" s="127" t="s">
        <v>37</v>
      </c>
      <c r="F151" s="128"/>
    </row>
    <row r="152" spans="2:6" x14ac:dyDescent="0.25">
      <c r="B152" s="82" t="s">
        <v>311</v>
      </c>
      <c r="C152" s="83">
        <f>C22</f>
        <v>5223</v>
      </c>
      <c r="D152" s="120"/>
      <c r="E152" s="129" t="s">
        <v>312</v>
      </c>
      <c r="F152" s="128">
        <f>F156-F153</f>
        <v>5050</v>
      </c>
    </row>
    <row r="153" spans="2:6" x14ac:dyDescent="0.25">
      <c r="B153" s="82" t="s">
        <v>313</v>
      </c>
      <c r="C153" s="83">
        <f>F18</f>
        <v>573</v>
      </c>
      <c r="D153" s="120"/>
      <c r="E153" s="129" t="s">
        <v>314</v>
      </c>
      <c r="F153" s="128">
        <v>1380</v>
      </c>
    </row>
    <row r="154" spans="2:6" x14ac:dyDescent="0.25">
      <c r="B154" s="82" t="s">
        <v>315</v>
      </c>
      <c r="C154" s="83">
        <f>C32</f>
        <v>0</v>
      </c>
      <c r="D154" s="120"/>
      <c r="E154" s="129"/>
      <c r="F154" s="128"/>
    </row>
    <row r="155" spans="2:6" x14ac:dyDescent="0.25">
      <c r="B155" s="82" t="s">
        <v>202</v>
      </c>
      <c r="C155" s="83">
        <f>C28</f>
        <v>76</v>
      </c>
      <c r="D155" s="120"/>
      <c r="E155" s="129"/>
      <c r="F155" s="128"/>
    </row>
    <row r="156" spans="2:6" x14ac:dyDescent="0.25">
      <c r="B156" s="90" t="s">
        <v>50</v>
      </c>
      <c r="C156" s="130">
        <f>C152+C153+C154+C155</f>
        <v>5872</v>
      </c>
      <c r="D156" s="120"/>
      <c r="E156" s="127" t="s">
        <v>50</v>
      </c>
      <c r="F156" s="131">
        <f>C40+C46+C54+C60+C77+C81+C86+C91+C96+C110+C115+C120+C128+C137+C143+F40+F44+F48+F52+F56+F60+F76+F80+F84+F93+F99+F119+F123+F127+F131+F136+F140</f>
        <v>6430</v>
      </c>
    </row>
    <row r="157" spans="2:6" x14ac:dyDescent="0.25">
      <c r="B157" s="82" t="s">
        <v>316</v>
      </c>
      <c r="C157" s="83">
        <v>0</v>
      </c>
      <c r="D157" s="120"/>
      <c r="E157" s="129" t="s">
        <v>317</v>
      </c>
      <c r="F157" s="128">
        <v>0</v>
      </c>
    </row>
    <row r="158" spans="2:6" x14ac:dyDescent="0.25">
      <c r="B158" s="90" t="s">
        <v>50</v>
      </c>
      <c r="C158" s="130">
        <f>SUM(C156:C157)</f>
        <v>5872</v>
      </c>
      <c r="D158" s="120"/>
      <c r="E158" s="127" t="s">
        <v>50</v>
      </c>
      <c r="F158" s="131">
        <f>F156+F157</f>
        <v>6430</v>
      </c>
    </row>
    <row r="159" spans="2:6" ht="15.75" thickBot="1" x14ac:dyDescent="0.3">
      <c r="B159" s="132" t="s">
        <v>318</v>
      </c>
      <c r="C159" s="133">
        <f>C158-F156</f>
        <v>-558</v>
      </c>
      <c r="D159" s="134"/>
      <c r="E159" s="135"/>
      <c r="F159" s="136"/>
    </row>
    <row r="162" spans="2:2" ht="18.75" x14ac:dyDescent="0.3">
      <c r="B162" s="137" t="s">
        <v>319</v>
      </c>
    </row>
  </sheetData>
  <mergeCells count="1">
    <mergeCell ref="B34:F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 obce 2022</vt:lpstr>
      <vt:lpstr>Tabulkový rozpočet 2022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Ryba Erik</dc:creator>
  <cp:keywords/>
  <dc:description/>
  <cp:lastModifiedBy>Ryba Erik</cp:lastModifiedBy>
  <cp:revision/>
  <cp:lastPrinted>2021-05-17T15:23:04Z</cp:lastPrinted>
  <dcterms:created xsi:type="dcterms:W3CDTF">2017-02-22T15:07:20Z</dcterms:created>
  <dcterms:modified xsi:type="dcterms:W3CDTF">2022-02-07T06:13:06Z</dcterms:modified>
  <cp:category/>
  <cp:contentStatus/>
</cp:coreProperties>
</file>