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MISTOSTAROSTA\Documents\"/>
    </mc:Choice>
  </mc:AlternateContent>
  <xr:revisionPtr revIDLastSave="0" documentId="8_{03B68D30-0552-4348-8445-1F67BE765B08}" xr6:coauthVersionLast="43" xr6:coauthVersionMax="43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Návrh rozpočtu obce 2018" sheetId="1" r:id="rId1"/>
    <sheet name="Návrh rozpočtu obce 2019" sheetId="4" r:id="rId2"/>
    <sheet name="Tabulkový rozpočet 2019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1" i="5" l="1"/>
  <c r="F117" i="5"/>
  <c r="C124" i="5"/>
  <c r="C114" i="5"/>
  <c r="C81" i="5"/>
  <c r="C41" i="5"/>
  <c r="E165" i="4" l="1"/>
  <c r="F130" i="5"/>
  <c r="F35" i="5"/>
  <c r="F59" i="5"/>
  <c r="F44" i="5"/>
  <c r="C67" i="5"/>
  <c r="C25" i="5"/>
  <c r="C143" i="5" s="1"/>
  <c r="C133" i="5"/>
  <c r="C128" i="5"/>
  <c r="F126" i="5"/>
  <c r="F121" i="5"/>
  <c r="C119" i="5"/>
  <c r="F113" i="5"/>
  <c r="F109" i="5"/>
  <c r="C106" i="5"/>
  <c r="C101" i="5"/>
  <c r="C96" i="5"/>
  <c r="C92" i="5"/>
  <c r="F86" i="5"/>
  <c r="F75" i="5"/>
  <c r="C77" i="5"/>
  <c r="C72" i="5"/>
  <c r="F67" i="5"/>
  <c r="F63" i="5"/>
  <c r="C55" i="5"/>
  <c r="C49" i="5"/>
  <c r="F39" i="5"/>
  <c r="C37" i="5"/>
  <c r="F144" i="5" s="1"/>
  <c r="C29" i="5"/>
  <c r="C142" i="5" s="1"/>
  <c r="C18" i="5"/>
  <c r="F15" i="5"/>
  <c r="C141" i="5" s="1"/>
  <c r="C13" i="5"/>
  <c r="C19" i="5" l="1"/>
  <c r="C140" i="5" s="1"/>
  <c r="C144" i="5" s="1"/>
  <c r="C146" i="5" s="1"/>
  <c r="E239" i="4"/>
  <c r="E236" i="4"/>
  <c r="E232" i="4"/>
  <c r="E229" i="4"/>
  <c r="E226" i="4"/>
  <c r="E223" i="4"/>
  <c r="E202" i="4"/>
  <c r="E192" i="4"/>
  <c r="E185" i="4"/>
  <c r="E182" i="4"/>
  <c r="E179" i="4"/>
  <c r="E161" i="4"/>
  <c r="E158" i="4"/>
  <c r="E155" i="4"/>
  <c r="E151" i="4"/>
  <c r="E148" i="4"/>
  <c r="E144" i="4"/>
  <c r="E140" i="4"/>
  <c r="E133" i="4"/>
  <c r="E129" i="4"/>
  <c r="E125" i="4"/>
  <c r="E122" i="4"/>
  <c r="E112" i="4"/>
  <c r="E109" i="4"/>
  <c r="E104" i="4"/>
  <c r="E100" i="4"/>
  <c r="E89" i="4"/>
  <c r="E84" i="4"/>
  <c r="E77" i="4"/>
  <c r="E74" i="4"/>
  <c r="E60" i="4"/>
  <c r="E57" i="4"/>
  <c r="E54" i="4"/>
  <c r="E51" i="4"/>
  <c r="E46" i="4"/>
  <c r="E43" i="4"/>
  <c r="E38" i="4"/>
  <c r="E34" i="4"/>
  <c r="E31" i="4"/>
  <c r="E28" i="4"/>
  <c r="E25" i="4"/>
  <c r="E240" i="4" l="1"/>
  <c r="E244" i="4" s="1"/>
  <c r="E62" i="4"/>
  <c r="E65" i="4" s="1"/>
  <c r="E243" i="4" s="1"/>
  <c r="E245" i="4" l="1"/>
  <c r="E185" i="1"/>
  <c r="E282" i="1"/>
  <c r="E34" i="1"/>
  <c r="E237" i="1" l="1"/>
  <c r="E80" i="1" l="1"/>
  <c r="E84" i="1"/>
  <c r="E91" i="1"/>
  <c r="E96" i="1"/>
  <c r="E106" i="1"/>
  <c r="E110" i="1"/>
  <c r="E116" i="1"/>
  <c r="E120" i="1"/>
  <c r="E132" i="1"/>
  <c r="E135" i="1"/>
  <c r="E140" i="1"/>
  <c r="E145" i="1"/>
  <c r="E155" i="1"/>
  <c r="E161" i="1"/>
  <c r="E168" i="1"/>
  <c r="E171" i="1"/>
  <c r="E175" i="1"/>
  <c r="E179" i="1"/>
  <c r="E182" i="1"/>
  <c r="E202" i="1"/>
  <c r="E205" i="1"/>
  <c r="E208" i="1"/>
  <c r="E220" i="1"/>
  <c r="E229" i="1"/>
  <c r="E270" i="1"/>
  <c r="E273" i="1"/>
  <c r="E277" i="1"/>
  <c r="E286" i="1"/>
  <c r="E290" i="1"/>
  <c r="E66" i="1"/>
  <c r="E63" i="1"/>
  <c r="E57" i="1"/>
  <c r="E54" i="1"/>
  <c r="E50" i="1"/>
  <c r="E47" i="1"/>
  <c r="E42" i="1"/>
  <c r="E38" i="1"/>
  <c r="E31" i="1"/>
  <c r="E28" i="1"/>
  <c r="E291" i="1" l="1"/>
  <c r="E295" i="1" s="1"/>
  <c r="E68" i="1"/>
  <c r="E71" i="1" s="1"/>
  <c r="E294" i="1" s="1"/>
  <c r="E296" i="1" l="1"/>
  <c r="F146" i="5"/>
  <c r="F140" i="5" l="1"/>
</calcChain>
</file>

<file path=xl/sharedStrings.xml><?xml version="1.0" encoding="utf-8"?>
<sst xmlns="http://schemas.openxmlformats.org/spreadsheetml/2006/main" count="809" uniqueCount="377">
  <si>
    <t>Závazný ukazatel je paragraf</t>
  </si>
  <si>
    <t>Obec Habřina</t>
  </si>
  <si>
    <t xml:space="preserve">Příjmy </t>
  </si>
  <si>
    <t>Daňové příjmy</t>
  </si>
  <si>
    <t>ODPA</t>
  </si>
  <si>
    <t>POL</t>
  </si>
  <si>
    <t>Text</t>
  </si>
  <si>
    <t>Částka</t>
  </si>
  <si>
    <t>Daň z příjmů fyz. osob ze závislé činnosti</t>
  </si>
  <si>
    <t>Daň z příjmů fyzických osob ze SVČ</t>
  </si>
  <si>
    <t xml:space="preserve">Daň z příjmů fyz. osob z kapit. výn. </t>
  </si>
  <si>
    <t>Daň z příjmů právnických osob</t>
  </si>
  <si>
    <t>Daň z příjmu právnických osob za obce</t>
  </si>
  <si>
    <t>Daň z přidané hodnoty</t>
  </si>
  <si>
    <t>Poplatek za svoz komunálního odpadu</t>
  </si>
  <si>
    <t>Poplatek ze psů</t>
  </si>
  <si>
    <t>Správní poplatky</t>
  </si>
  <si>
    <t>Daň z nemovitostí</t>
  </si>
  <si>
    <t>Neinvestiční transfery ze SF</t>
  </si>
  <si>
    <t>CELKEM</t>
  </si>
  <si>
    <t>Pitná voda</t>
  </si>
  <si>
    <t>Přijmy z poskytování služeb a výrobků</t>
  </si>
  <si>
    <t>Ostatní - Záležitosti kultury</t>
  </si>
  <si>
    <t>Příjmy z prod. zboží (již nakoup. za úč. prodeje)</t>
  </si>
  <si>
    <t>Bytové hospodářství</t>
  </si>
  <si>
    <t xml:space="preserve">Příjmy z pronájmu </t>
  </si>
  <si>
    <t>Nebytové hospodářství</t>
  </si>
  <si>
    <t>Příjmy z poskytování služeb a výrobků</t>
  </si>
  <si>
    <t>Příjmy z pronájmu nemovitostí</t>
  </si>
  <si>
    <t>Pohřebnictví</t>
  </si>
  <si>
    <t>Příjmy z pronájmu hrobových míst</t>
  </si>
  <si>
    <t>Komunální služby a územní rozvoj j.n.</t>
  </si>
  <si>
    <t>Příjmy z poskyt. služeb a výr.-traktor</t>
  </si>
  <si>
    <t>Příjmy z pronájmu pozemků</t>
  </si>
  <si>
    <t>Využívání a zneškodńování komun.odpadů</t>
  </si>
  <si>
    <t>ekokom</t>
  </si>
  <si>
    <t>Činnost místní správy</t>
  </si>
  <si>
    <t>Ostatní příjmy z vlastní činnosti</t>
  </si>
  <si>
    <t>Příjmy z prodeje pozemků</t>
  </si>
  <si>
    <t>Obecné příjmy a výdaje z finančních operací</t>
  </si>
  <si>
    <t>Příjmy z úroků</t>
  </si>
  <si>
    <t>PŘÍJMY CELKEM</t>
  </si>
  <si>
    <t>Výdaje</t>
  </si>
  <si>
    <t xml:space="preserve">Paragraf </t>
  </si>
  <si>
    <t>Položka</t>
  </si>
  <si>
    <t>Částka v Kč</t>
  </si>
  <si>
    <t>Pěstební činnost</t>
  </si>
  <si>
    <t>Nákup materiálu</t>
  </si>
  <si>
    <t>PHM</t>
  </si>
  <si>
    <t>Nákup ostatních služeb</t>
  </si>
  <si>
    <t>Silnice</t>
  </si>
  <si>
    <t>Drobný hmotný dlouhodobý majetek</t>
  </si>
  <si>
    <t>Passport silnic</t>
  </si>
  <si>
    <t>Ostatní osobní výdaje</t>
  </si>
  <si>
    <t>Nákup pitné vody</t>
  </si>
  <si>
    <t>Opravy a udržování</t>
  </si>
  <si>
    <t>Investiční akce</t>
  </si>
  <si>
    <t>Celkem</t>
  </si>
  <si>
    <t>Mateřské školy</t>
  </si>
  <si>
    <t xml:space="preserve">Platy zaměstnanců </t>
  </si>
  <si>
    <t>Povinné pojistné - OSSZ</t>
  </si>
  <si>
    <t xml:space="preserve">Povinné pojistné - zdrav. poj. </t>
  </si>
  <si>
    <t>Nákup materiálu j.n.</t>
  </si>
  <si>
    <t>Činnosti knihovnické</t>
  </si>
  <si>
    <t>Knihovna - knihy, učební pomůcky</t>
  </si>
  <si>
    <t>Neinvestiční transfery nef.práv.sub.-práv.os.</t>
  </si>
  <si>
    <t>Pořízení, zacování a obnova hodnot nár.hist. Povědomí</t>
  </si>
  <si>
    <t>Neinvestiční transfery spolkům</t>
  </si>
  <si>
    <t>Investice</t>
  </si>
  <si>
    <t>Rozhlas a televize</t>
  </si>
  <si>
    <t>Ostatní záležitosti kultury</t>
  </si>
  <si>
    <t>Nákup zboží (za účelem dalšího prodeje)</t>
  </si>
  <si>
    <t>Nájemné</t>
  </si>
  <si>
    <t>Pohoštění</t>
  </si>
  <si>
    <t>Věcné dary</t>
  </si>
  <si>
    <t>Neinvestiční transfery spolkům (spolek důchodců)</t>
  </si>
  <si>
    <t>Dary obyvatelstvu</t>
  </si>
  <si>
    <t>Účelové neinvestiční tranfery fyzickým osobám</t>
  </si>
  <si>
    <t>Sportovní zařízení v majetku obce</t>
  </si>
  <si>
    <t>Využití volného času dětí a mládeže</t>
  </si>
  <si>
    <t>Neinvestiční transfery obcím</t>
  </si>
  <si>
    <t>Ostatní neinvestiční transfery obyvatelstvu</t>
  </si>
  <si>
    <t>Plyn</t>
  </si>
  <si>
    <t>Elektrická energie</t>
  </si>
  <si>
    <t>Budovy, haly a stavby</t>
  </si>
  <si>
    <t>Veřejné osvětlení</t>
  </si>
  <si>
    <t xml:space="preserve">nákup materiálu </t>
  </si>
  <si>
    <t>Programové vybavení</t>
  </si>
  <si>
    <t>Územní plán</t>
  </si>
  <si>
    <t>Územní plán obce</t>
  </si>
  <si>
    <t xml:space="preserve">Územní rozvoj </t>
  </si>
  <si>
    <t>Komunální služby a územní rozvoj j.n. - Příspěvek DSO</t>
  </si>
  <si>
    <t>Pozemky</t>
  </si>
  <si>
    <t>Sběr a svoz komunálních odpadů</t>
  </si>
  <si>
    <t>Péče o vzhled obcí a veřejnou zeleň</t>
  </si>
  <si>
    <t>Povinné pojistné na úrazové pojištění</t>
  </si>
  <si>
    <t>Ochranné pomůcky</t>
  </si>
  <si>
    <t>Drobný hmotný dlouhodobý majetek - mobiliář</t>
  </si>
  <si>
    <t>Pohonné hmoty a maziva</t>
  </si>
  <si>
    <t>Školení a vzdělávání</t>
  </si>
  <si>
    <t>Budovy, haly a stavby - přístřešky na kontejnery</t>
  </si>
  <si>
    <t xml:space="preserve">Investiční majetek </t>
  </si>
  <si>
    <t>Os.asist., pečovat. služba a podpora samost. bydlení</t>
  </si>
  <si>
    <t>Neinv. transfery občanským sdružením</t>
  </si>
  <si>
    <t>Ochrana obyvatelstva</t>
  </si>
  <si>
    <t>Nespecifikované rezervy</t>
  </si>
  <si>
    <t>Požární ochrana - dobrovolná část</t>
  </si>
  <si>
    <t>Ostatní platy</t>
  </si>
  <si>
    <t>Ostatní povinné pojistné placené zaměstnavatelem</t>
  </si>
  <si>
    <t>Prádlo, oděv a obuv</t>
  </si>
  <si>
    <t>Služby školení a vzdělávání</t>
  </si>
  <si>
    <t>Zastupitelstva obcí</t>
  </si>
  <si>
    <t>Odměny členů zastupitelstev obcí</t>
  </si>
  <si>
    <t>Cestovné</t>
  </si>
  <si>
    <t>Činnost místní samosprávy</t>
  </si>
  <si>
    <t>Platy zaměstnanců v prac.poměru vyjma zam.na služ.m.</t>
  </si>
  <si>
    <t>Refundace mezd</t>
  </si>
  <si>
    <t>Knihy, tisk</t>
  </si>
  <si>
    <t>Drobný hmotný majtek</t>
  </si>
  <si>
    <t>Služby pošt</t>
  </si>
  <si>
    <t>Služby radiokomunikací a telekomunikací</t>
  </si>
  <si>
    <t>Služby peněžních ústavů</t>
  </si>
  <si>
    <t>Právní služby</t>
  </si>
  <si>
    <t>Nákup služeb</t>
  </si>
  <si>
    <t>Programové vybavení - ASPI</t>
  </si>
  <si>
    <t>Poskytnuté náhrady</t>
  </si>
  <si>
    <t xml:space="preserve">Ostatní neinv. tansfery nezisk. oganizacím </t>
  </si>
  <si>
    <t>Neivestiční tranfer obcím</t>
  </si>
  <si>
    <t>Kolky</t>
  </si>
  <si>
    <t>Platby daní a poplatků</t>
  </si>
  <si>
    <t>Nákup pozemků</t>
  </si>
  <si>
    <t>Příjmy a výdaje z finančních operací</t>
  </si>
  <si>
    <t>Poplatky bance</t>
  </si>
  <si>
    <t xml:space="preserve">Pojištění funkčně nespecifikované </t>
  </si>
  <si>
    <t>Pov.pojistné na úrazové pojištění</t>
  </si>
  <si>
    <t>Pojištění majetku obce</t>
  </si>
  <si>
    <t>Převody vlastním fondům v rozpočtech územní úrovně</t>
  </si>
  <si>
    <t>Převody vlast. fondům hospodářské (podnik.) činnosti</t>
  </si>
  <si>
    <t>Ostatní finanční operace</t>
  </si>
  <si>
    <t>Platby daní a poplatků státnímu rozpočtu (DPH)</t>
  </si>
  <si>
    <t>Vratky vypořádání minulých let</t>
  </si>
  <si>
    <t xml:space="preserve">vratka dotace za volby </t>
  </si>
  <si>
    <t>Výdaje celkem</t>
  </si>
  <si>
    <t xml:space="preserve"> </t>
  </si>
  <si>
    <t>Rekapitulace:</t>
  </si>
  <si>
    <t xml:space="preserve"> -  přijmy celkem</t>
  </si>
  <si>
    <t xml:space="preserve"> -  výdaje celkem</t>
  </si>
  <si>
    <t>vyrovnanost rozpočtu +-</t>
  </si>
  <si>
    <t>Daňové příjmy :</t>
  </si>
  <si>
    <t>tis Kč</t>
  </si>
  <si>
    <t>Nedaňové příjmy:</t>
  </si>
  <si>
    <t>tis.Kč</t>
  </si>
  <si>
    <t>daň z příjmu fyz. osob-závislá činnost</t>
  </si>
  <si>
    <t>za vodné</t>
  </si>
  <si>
    <t>daň z příjmu fyz. osob-podnikatelé</t>
  </si>
  <si>
    <t>bytové hospodářství</t>
  </si>
  <si>
    <t>daň z příjmu fyz.osob z kapit.výn.</t>
  </si>
  <si>
    <t>nebytové hospodářství</t>
  </si>
  <si>
    <t>daň z příjmu právnických osob</t>
  </si>
  <si>
    <t>komunální služby</t>
  </si>
  <si>
    <t>daň z příjmu právnických osob-obce</t>
  </si>
  <si>
    <t>daň z přidané hodnoty</t>
  </si>
  <si>
    <t>za tříděné odpady Ekokom</t>
  </si>
  <si>
    <t>odvody za odnětí půdy ze zem.půd.f.</t>
  </si>
  <si>
    <t>nájemné z pozemků</t>
  </si>
  <si>
    <t>poplatek za hrobová místa</t>
  </si>
  <si>
    <t>daň z nemovitostí</t>
  </si>
  <si>
    <t>činnost místní správy</t>
  </si>
  <si>
    <t>úroky z vkladů</t>
  </si>
  <si>
    <t>Poplatky:</t>
  </si>
  <si>
    <t>Celkem vlastní příjmy</t>
  </si>
  <si>
    <t>za likvidaci odpadu</t>
  </si>
  <si>
    <t>ze psů</t>
  </si>
  <si>
    <t>správní poplatky</t>
  </si>
  <si>
    <t>Celkem poplatky</t>
  </si>
  <si>
    <t>Celkem daně a poplatky:</t>
  </si>
  <si>
    <t>Dotace</t>
  </si>
  <si>
    <t>transfery ze SR</t>
  </si>
  <si>
    <t>Celkem dotace</t>
  </si>
  <si>
    <t>Kapitálové příjmy</t>
  </si>
  <si>
    <t>Celkem kapitálové příjmy</t>
  </si>
  <si>
    <t>1031-pěstební činnost</t>
  </si>
  <si>
    <t>3639 - komunální služby a územní rozvoj</t>
  </si>
  <si>
    <t>materiál</t>
  </si>
  <si>
    <t>příspěvek do mikroregionu</t>
  </si>
  <si>
    <t>ostatní služby</t>
  </si>
  <si>
    <t>Cekem</t>
  </si>
  <si>
    <t>3722 - sběr a svoz komunálního odpadu</t>
  </si>
  <si>
    <t>2212 Silnice</t>
  </si>
  <si>
    <t>nákup ostatních služeb</t>
  </si>
  <si>
    <t>drobný hmotný dlouhodobý majetek</t>
  </si>
  <si>
    <t>3745 - péče o vzhled obcí a veřejnou zeleň</t>
  </si>
  <si>
    <t>platy zaměstnanců</t>
  </si>
  <si>
    <t>2310-pitná voda</t>
  </si>
  <si>
    <t>ostatní osobní výdaje</t>
  </si>
  <si>
    <t>ost. osobní výdaje</t>
  </si>
  <si>
    <t>povinné pojistné  - OSSZ</t>
  </si>
  <si>
    <t>opravy a udržování</t>
  </si>
  <si>
    <t>povinné pojistné  - zdravotní poj.</t>
  </si>
  <si>
    <t>nákup pitné vody</t>
  </si>
  <si>
    <t>povinné pojistné  - úrazové poj.</t>
  </si>
  <si>
    <t>ochranné pomůcky</t>
  </si>
  <si>
    <t>investiční akce</t>
  </si>
  <si>
    <t>drobný hmot.dlouhod. majetek mobiliář</t>
  </si>
  <si>
    <t>nákup materiálu j.n.</t>
  </si>
  <si>
    <t>2321-odvádění a čištění odp.vod</t>
  </si>
  <si>
    <t>školení</t>
  </si>
  <si>
    <t>opravy a udržování (Biocentrum)</t>
  </si>
  <si>
    <t>3111 - mateřské školy</t>
  </si>
  <si>
    <t>povinné pojistné - OSSZ</t>
  </si>
  <si>
    <t>4351-Ost. asist. peč. služba a podpora samostat. bydlení</t>
  </si>
  <si>
    <t>povinné pojistné - zdrav.poj.</t>
  </si>
  <si>
    <t>neinvestiční transfery občanským sdružením</t>
  </si>
  <si>
    <t>5212 - ochrana obyvatelstva</t>
  </si>
  <si>
    <t>nespacifikované rezervy</t>
  </si>
  <si>
    <t>3314 - činnosti knihovnické</t>
  </si>
  <si>
    <t>neinv.transf.nef.práv.sub.-práv.os.</t>
  </si>
  <si>
    <t>5512 - požární ochrana</t>
  </si>
  <si>
    <t>knihy,učební pomůcky</t>
  </si>
  <si>
    <t>ostatní platy</t>
  </si>
  <si>
    <t>neinvestiční transfery spolkům</t>
  </si>
  <si>
    <t>elektřina</t>
  </si>
  <si>
    <t>investice</t>
  </si>
  <si>
    <t>školení a vzdělávání</t>
  </si>
  <si>
    <t>3341 - Rozhlas  a televize</t>
  </si>
  <si>
    <t>věcné dary</t>
  </si>
  <si>
    <t xml:space="preserve">Celkem </t>
  </si>
  <si>
    <t>6112 - zastupitelstva obcí</t>
  </si>
  <si>
    <t>3399-ostatní kultura</t>
  </si>
  <si>
    <t>odměny členů zastupitelstev obcí</t>
  </si>
  <si>
    <t>povinné pojistné - zdrav.</t>
  </si>
  <si>
    <t>ostatní povinné pojistné placené zaměstnavatelem</t>
  </si>
  <si>
    <t>cestovné</t>
  </si>
  <si>
    <t>nájemné</t>
  </si>
  <si>
    <t>pohoštění</t>
  </si>
  <si>
    <t>6171 - činnost místní samosprávy</t>
  </si>
  <si>
    <t>neinvest. transfery spolkům (důchodci)</t>
  </si>
  <si>
    <t>dary obyvatelstvu</t>
  </si>
  <si>
    <t>účelové neinv. transfery FO</t>
  </si>
  <si>
    <t>knihy, tisk</t>
  </si>
  <si>
    <t>drobný hmotný majetek</t>
  </si>
  <si>
    <t>3412 - sportovní zařízení v majetku obce</t>
  </si>
  <si>
    <t>plyn</t>
  </si>
  <si>
    <t>služby pošt</t>
  </si>
  <si>
    <t>3421 - Využití volného času dětí a mládeže</t>
  </si>
  <si>
    <t>radiokomunikace a telekomunikace</t>
  </si>
  <si>
    <t>právní služby</t>
  </si>
  <si>
    <t>neinvestiční transfery obcím</t>
  </si>
  <si>
    <t>ost. neinvestič. transfery obyvatelstvu</t>
  </si>
  <si>
    <t>IT služby</t>
  </si>
  <si>
    <t xml:space="preserve">nákup služeb </t>
  </si>
  <si>
    <t>3612-bytové hospodářství</t>
  </si>
  <si>
    <t>poskytnuté náhrady</t>
  </si>
  <si>
    <t>ostat. neinv. transfery nezisk. organizacím</t>
  </si>
  <si>
    <t>3613 - nebytové hospodářství</t>
  </si>
  <si>
    <t>platby daní a poplatků</t>
  </si>
  <si>
    <t>6310 - příjmy a výdaje z finančních operací</t>
  </si>
  <si>
    <t>poplatky bance</t>
  </si>
  <si>
    <t>budovy, haly a stavby</t>
  </si>
  <si>
    <t>6320 - pojištění funkčně nespecifikované</t>
  </si>
  <si>
    <t>pojištění majetku obce</t>
  </si>
  <si>
    <t>3631 - veřejné osvětlení</t>
  </si>
  <si>
    <t>6330 - převody vlasním fondům v rozpočtech územní úrovně</t>
  </si>
  <si>
    <t>převody vlast. Fondům hospodářské činnosti</t>
  </si>
  <si>
    <t>3632 - pohřebnictví</t>
  </si>
  <si>
    <t>6399 - ostatní finanční operace</t>
  </si>
  <si>
    <t>platby daní a poplatků státnímu rozpočtu (DPH)</t>
  </si>
  <si>
    <t>platby daní a polatků obce</t>
  </si>
  <si>
    <t>3635 - územní plán</t>
  </si>
  <si>
    <t>6402 vratky vypořádání minulých let</t>
  </si>
  <si>
    <t>územní plán obce</t>
  </si>
  <si>
    <t>vratka dotace za volby</t>
  </si>
  <si>
    <t>3636 - územní rozvoj</t>
  </si>
  <si>
    <t xml:space="preserve">dlouhodobý nehmot. majetek - PD Olšinka </t>
  </si>
  <si>
    <t>Financování +</t>
  </si>
  <si>
    <t>Financování -</t>
  </si>
  <si>
    <t>tis. Kč</t>
  </si>
  <si>
    <t>použitelné rezervy z min.let</t>
  </si>
  <si>
    <t>splátky úvěrů</t>
  </si>
  <si>
    <t>Příjmy</t>
  </si>
  <si>
    <t>Daňové</t>
  </si>
  <si>
    <t>Neinvestiční</t>
  </si>
  <si>
    <t>Nedaňové</t>
  </si>
  <si>
    <t>Investiční</t>
  </si>
  <si>
    <t>Kapitálové</t>
  </si>
  <si>
    <t>Použitelné rezervy</t>
  </si>
  <si>
    <t>Splátky úvěrů</t>
  </si>
  <si>
    <t>daň z losovacích her</t>
  </si>
  <si>
    <t>odvod z loterií</t>
  </si>
  <si>
    <t xml:space="preserve">Budovy, haly a stavby </t>
  </si>
  <si>
    <t>kapitálové příjmy</t>
  </si>
  <si>
    <t>Návrh rozpočtu je sestaven jako schodkový a schodek bude hrazen z rezerv minulých let.</t>
  </si>
  <si>
    <t>Návrh rozpočtu obce na r. 2018</t>
  </si>
  <si>
    <t>neinv.dot.z ÚP</t>
  </si>
  <si>
    <t>Sankční pl.úroky Macháček</t>
  </si>
  <si>
    <t>Nein.tr. z vš.pokl.správy-volby</t>
  </si>
  <si>
    <t xml:space="preserve">Neinvestiční transfery ze SR na provoz </t>
  </si>
  <si>
    <t>Invest.dot.z Kr.kraje vodovod a kanal.</t>
  </si>
  <si>
    <t>vst.</t>
  </si>
  <si>
    <t>Hanička</t>
  </si>
  <si>
    <t>ost.osobní výdaje</t>
  </si>
  <si>
    <t>Nákup ostatních služeb popl.</t>
  </si>
  <si>
    <t>prodeje na kult.akcích</t>
  </si>
  <si>
    <t>Černý</t>
  </si>
  <si>
    <t>vod.a kan.</t>
  </si>
  <si>
    <t>Nákup ostatních služeb-hřiště</t>
  </si>
  <si>
    <t xml:space="preserve">plot </t>
  </si>
  <si>
    <t>neinv.tr.obyvatelstvu-obchod</t>
  </si>
  <si>
    <t>prodl.osvětl.</t>
  </si>
  <si>
    <t>Ostatní nein. Transf. veř.rozp.DSO</t>
  </si>
  <si>
    <t>Ost.osobní výdaje</t>
  </si>
  <si>
    <t>bez Eliášové tu jsem dala na školku -50 000</t>
  </si>
  <si>
    <t>IT služby, informační systém gordik</t>
  </si>
  <si>
    <t xml:space="preserve">? Pokud se bude oprava účtovat na hospodu, </t>
  </si>
  <si>
    <t>Platby daní a popl.-naše daň</t>
  </si>
  <si>
    <t>dopl.</t>
  </si>
  <si>
    <t>chůvy + 7000 na dovolenou</t>
  </si>
  <si>
    <t>Eliášová</t>
  </si>
  <si>
    <t>Eliáš.</t>
  </si>
  <si>
    <t>zbytek na Cloumek</t>
  </si>
  <si>
    <t>2xpřísp.</t>
  </si>
  <si>
    <t>popl.roční</t>
  </si>
  <si>
    <t>údržba rozhlasu</t>
  </si>
  <si>
    <t>šipkaři</t>
  </si>
  <si>
    <t>důchodci Sm.</t>
  </si>
  <si>
    <t>zboží asi bude přes hospodu</t>
  </si>
  <si>
    <t>atest hřišť</t>
  </si>
  <si>
    <t>do Smiřic na kr.dětí</t>
  </si>
  <si>
    <t>na kroužky mimo Smiř.</t>
  </si>
  <si>
    <t>doplnit</t>
  </si>
  <si>
    <t>rek.hospody a krámu. Pokud bude v rozpočtu</t>
  </si>
  <si>
    <t>dá se na tuto pol. Částka a v rozpočtu jinde nebude - zeptáme se auditorek</t>
  </si>
  <si>
    <t>částka je i v příjmech</t>
  </si>
  <si>
    <t>bude voda za 23,-Kč?</t>
  </si>
  <si>
    <t>Odvádění a čištění odpadních vod  - kanalizace</t>
  </si>
  <si>
    <t>Pohřebnictví  -  hřbitov</t>
  </si>
  <si>
    <t>15000+6700</t>
  </si>
  <si>
    <t>Volby prezidenta</t>
  </si>
  <si>
    <t>os. výdaje - odměny</t>
  </si>
  <si>
    <t>kancelářské potřeby</t>
  </si>
  <si>
    <t>poštovné</t>
  </si>
  <si>
    <t>občerstvení</t>
  </si>
  <si>
    <t>ref. odměn</t>
  </si>
  <si>
    <t>ref. odvodů</t>
  </si>
  <si>
    <t>Předškolní zařízení</t>
  </si>
  <si>
    <t>docházka do jeslí</t>
  </si>
  <si>
    <t xml:space="preserve">150000 prodl. VaK. do obec. skladu; 200000 PD zakruhování VaK; PD na vrt pitné vody </t>
  </si>
  <si>
    <t>Oprava pomníku na hřbitově</t>
  </si>
  <si>
    <t>pomník ke 100. výročí vzniku republiky</t>
  </si>
  <si>
    <t>Pasport VaK</t>
  </si>
  <si>
    <t>Investice - PD Olšinka</t>
  </si>
  <si>
    <t>Vybavení kuchyně</t>
  </si>
  <si>
    <t>Pořízení zdroje tepla (kamen)</t>
  </si>
  <si>
    <t>Sběr a svoz ostatních odpadů (jiných než nebezpečných)</t>
  </si>
  <si>
    <t>kontejner na bioodpad</t>
  </si>
  <si>
    <t>Sběr a svoz ostatních odpadů (jiných než nebezp. a komunál.)</t>
  </si>
  <si>
    <t>inv.dotace z Kr.kraje na VaK</t>
  </si>
  <si>
    <t>Návrh rozpočtu obce na r. 2019</t>
  </si>
  <si>
    <t>Investiční akce PD čistička, zokruh. VaK</t>
  </si>
  <si>
    <t xml:space="preserve">Investice Pomník </t>
  </si>
  <si>
    <t>Budovy, haly a stavby (rekonstrukce hospody)</t>
  </si>
  <si>
    <t>Investiční akce (zokruh. VaK, čerp.zk. vrtu)</t>
  </si>
  <si>
    <t>Odchodné</t>
  </si>
  <si>
    <t>Sankční platby přijaté od jiných subjektů</t>
  </si>
  <si>
    <t>Příjmy z poskyt. služeb a výrobků (traktor)</t>
  </si>
  <si>
    <t>záležitosti kultury</t>
  </si>
  <si>
    <t>ostatní osobní výdae</t>
  </si>
  <si>
    <t>povinné pojistné úrazového pojištění</t>
  </si>
  <si>
    <t>3323 - Pořízení, zachování a obnova hodnot nár.hist. povědomí</t>
  </si>
  <si>
    <t>3723 - sběr a svoz ostatních odpadů (jiných než nebezpečných</t>
  </si>
  <si>
    <t>odchodné</t>
  </si>
  <si>
    <t>Rezerva na krizová opatření</t>
  </si>
  <si>
    <t>neinv.dot.z MPSV  (na školku )</t>
  </si>
  <si>
    <t>Neinv. transfery občanským sdružením (Pečov. Služba)</t>
  </si>
  <si>
    <t>Inv.dot. z KÚ (na VaK)</t>
  </si>
  <si>
    <t>neinv.dotace z MPSV</t>
  </si>
  <si>
    <t xml:space="preserve"> Rozpočet obce Habřina na rok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</si>
</sst>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_-* #,##0.00\ _K_č_-;\-* #,##0.00\ _K_č_-;_-* \-??\ _K_č_-;_-@_-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20"/>
      <name val="Arial"/>
      <family val="2"/>
      <charset val="238"/>
    </font>
    <font>
      <sz val="10"/>
      <name val="Arial CE"/>
      <family val="2"/>
      <charset val="238"/>
    </font>
    <font>
      <b/>
      <u/>
      <sz val="10"/>
      <name val="Arial"/>
      <family val="2"/>
      <charset val="238"/>
    </font>
    <font>
      <b/>
      <u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i/>
      <u/>
      <sz val="14"/>
      <name val="Arial"/>
      <family val="2"/>
      <charset val="238"/>
    </font>
    <font>
      <b/>
      <i/>
      <u/>
      <sz val="18"/>
      <name val="Arial"/>
      <family val="2"/>
      <charset val="238"/>
    </font>
    <font>
      <sz val="10"/>
      <color indexed="8"/>
      <name val="Arial CE"/>
      <family val="2"/>
      <charset val="238"/>
    </font>
    <font>
      <u/>
      <sz val="10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Arial CE"/>
      <family val="2"/>
      <charset val="238"/>
    </font>
    <font>
      <b/>
      <u/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00B050"/>
      <name val="Arial CE"/>
      <family val="2"/>
      <charset val="238"/>
    </font>
    <font>
      <sz val="10"/>
      <color rgb="FF00B050"/>
      <name val="Arial CE"/>
      <family val="2"/>
      <charset val="238"/>
    </font>
    <font>
      <sz val="11"/>
      <color rgb="FF00B050"/>
      <name val="Calibri"/>
      <family val="2"/>
      <charset val="238"/>
      <scheme val="minor"/>
    </font>
    <font>
      <sz val="10"/>
      <color rgb="FF00B050"/>
      <name val="Arial CE"/>
      <charset val="238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59996337778862885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96">
    <xf numFmtId="0" fontId="0" fillId="0" borderId="0" xfId="0"/>
    <xf numFmtId="0" fontId="3" fillId="0" borderId="0" xfId="2" applyFont="1"/>
    <xf numFmtId="0" fontId="0" fillId="0" borderId="0" xfId="0" applyAlignment="1">
      <alignment horizontal="left"/>
    </xf>
    <xf numFmtId="0" fontId="2" fillId="0" borderId="0" xfId="2"/>
    <xf numFmtId="164" fontId="1" fillId="0" borderId="0" xfId="1"/>
    <xf numFmtId="0" fontId="5" fillId="0" borderId="0" xfId="2" applyFont="1"/>
    <xf numFmtId="0" fontId="6" fillId="0" borderId="0" xfId="2" applyFont="1"/>
    <xf numFmtId="1" fontId="7" fillId="0" borderId="0" xfId="1" applyNumberFormat="1" applyFont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8" fillId="0" borderId="2" xfId="2" applyFont="1" applyBorder="1"/>
    <xf numFmtId="0" fontId="8" fillId="0" borderId="3" xfId="2" applyFont="1" applyBorder="1" applyAlignment="1">
      <alignment horizontal="center"/>
    </xf>
    <xf numFmtId="0" fontId="2" fillId="0" borderId="4" xfId="2" applyBorder="1" applyAlignment="1">
      <alignment horizontal="right" indent="1"/>
    </xf>
    <xf numFmtId="0" fontId="2" fillId="0" borderId="4" xfId="2" applyBorder="1"/>
    <xf numFmtId="164" fontId="1" fillId="0" borderId="4" xfId="1" applyBorder="1" applyAlignment="1">
      <alignment horizontal="right"/>
    </xf>
    <xf numFmtId="0" fontId="8" fillId="0" borderId="4" xfId="2" applyFont="1" applyBorder="1"/>
    <xf numFmtId="164" fontId="9" fillId="0" borderId="4" xfId="1" applyFont="1" applyBorder="1" applyAlignment="1">
      <alignment horizontal="right"/>
    </xf>
    <xf numFmtId="0" fontId="5" fillId="0" borderId="4" xfId="2" applyFont="1" applyBorder="1"/>
    <xf numFmtId="0" fontId="0" fillId="0" borderId="4" xfId="0" applyBorder="1"/>
    <xf numFmtId="0" fontId="5" fillId="0" borderId="4" xfId="2" applyFont="1" applyBorder="1" applyAlignment="1">
      <alignment horizontal="center"/>
    </xf>
    <xf numFmtId="164" fontId="10" fillId="0" borderId="4" xfId="1" applyFont="1" applyBorder="1" applyAlignment="1">
      <alignment horizontal="right"/>
    </xf>
    <xf numFmtId="0" fontId="2" fillId="2" borderId="4" xfId="2" applyFill="1" applyBorder="1"/>
    <xf numFmtId="165" fontId="11" fillId="0" borderId="4" xfId="0" applyNumberFormat="1" applyFont="1" applyBorder="1" applyAlignment="1">
      <alignment horizontal="right"/>
    </xf>
    <xf numFmtId="164" fontId="1" fillId="2" borderId="4" xfId="1" applyFill="1" applyBorder="1" applyAlignment="1">
      <alignment horizontal="right"/>
    </xf>
    <xf numFmtId="0" fontId="8" fillId="2" borderId="4" xfId="2" applyFont="1" applyFill="1" applyBorder="1"/>
    <xf numFmtId="164" fontId="9" fillId="2" borderId="4" xfId="1" applyFont="1" applyFill="1" applyBorder="1" applyAlignment="1">
      <alignment horizontal="right"/>
    </xf>
    <xf numFmtId="0" fontId="5" fillId="2" borderId="4" xfId="2" applyFont="1" applyFill="1" applyBorder="1" applyAlignment="1">
      <alignment horizontal="left"/>
    </xf>
    <xf numFmtId="164" fontId="10" fillId="2" borderId="4" xfId="1" applyFont="1" applyFill="1" applyBorder="1" applyAlignment="1">
      <alignment horizontal="right"/>
    </xf>
    <xf numFmtId="0" fontId="8" fillId="0" borderId="4" xfId="2" applyFont="1" applyBorder="1" applyAlignment="1">
      <alignment horizontal="left"/>
    </xf>
    <xf numFmtId="0" fontId="2" fillId="0" borderId="4" xfId="2" applyBorder="1" applyAlignment="1">
      <alignment horizontal="center"/>
    </xf>
    <xf numFmtId="164" fontId="4" fillId="0" borderId="4" xfId="1" applyFont="1" applyBorder="1" applyAlignment="1">
      <alignment horizontal="right"/>
    </xf>
    <xf numFmtId="0" fontId="2" fillId="0" borderId="4" xfId="2" applyBorder="1" applyAlignment="1">
      <alignment horizontal="left"/>
    </xf>
    <xf numFmtId="164" fontId="1" fillId="0" borderId="0" xfId="1" applyAlignment="1">
      <alignment horizontal="right"/>
    </xf>
    <xf numFmtId="0" fontId="8" fillId="0" borderId="0" xfId="2" applyFont="1" applyAlignment="1">
      <alignment horizontal="center"/>
    </xf>
    <xf numFmtId="0" fontId="12" fillId="0" borderId="0" xfId="2" applyFont="1"/>
    <xf numFmtId="164" fontId="9" fillId="0" borderId="0" xfId="1" applyFont="1" applyAlignment="1">
      <alignment horizontal="right"/>
    </xf>
    <xf numFmtId="0" fontId="13" fillId="0" borderId="0" xfId="2" applyFont="1"/>
    <xf numFmtId="0" fontId="5" fillId="0" borderId="1" xfId="2" applyFont="1" applyBorder="1"/>
    <xf numFmtId="0" fontId="5" fillId="0" borderId="2" xfId="2" applyFont="1" applyBorder="1"/>
    <xf numFmtId="164" fontId="11" fillId="0" borderId="3" xfId="1" applyFont="1" applyBorder="1" applyAlignment="1">
      <alignment horizontal="right"/>
    </xf>
    <xf numFmtId="164" fontId="4" fillId="2" borderId="4" xfId="1" applyFont="1" applyFill="1" applyBorder="1" applyAlignment="1">
      <alignment horizontal="right"/>
    </xf>
    <xf numFmtId="164" fontId="14" fillId="2" borderId="4" xfId="1" applyFont="1" applyFill="1" applyBorder="1" applyAlignment="1">
      <alignment horizontal="right"/>
    </xf>
    <xf numFmtId="0" fontId="5" fillId="2" borderId="4" xfId="2" applyFont="1" applyFill="1" applyBorder="1"/>
    <xf numFmtId="164" fontId="14" fillId="0" borderId="4" xfId="1" applyFont="1" applyBorder="1" applyAlignment="1">
      <alignment horizontal="right"/>
    </xf>
    <xf numFmtId="0" fontId="0" fillId="2" borderId="4" xfId="0" applyFill="1" applyBorder="1"/>
    <xf numFmtId="164" fontId="11" fillId="0" borderId="4" xfId="1" applyFont="1" applyBorder="1" applyAlignment="1">
      <alignment horizontal="right"/>
    </xf>
    <xf numFmtId="0" fontId="15" fillId="0" borderId="4" xfId="2" applyFont="1" applyBorder="1" applyAlignment="1">
      <alignment horizontal="left"/>
    </xf>
    <xf numFmtId="164" fontId="1" fillId="0" borderId="3" xfId="1" applyBorder="1" applyAlignment="1">
      <alignment horizontal="right"/>
    </xf>
    <xf numFmtId="0" fontId="8" fillId="0" borderId="0" xfId="2" applyFont="1"/>
    <xf numFmtId="164" fontId="9" fillId="0" borderId="5" xfId="1" applyFont="1" applyBorder="1" applyAlignment="1">
      <alignment horizontal="right"/>
    </xf>
    <xf numFmtId="164" fontId="9" fillId="4" borderId="5" xfId="1" applyFont="1" applyFill="1" applyBorder="1" applyAlignment="1">
      <alignment horizontal="right"/>
    </xf>
    <xf numFmtId="164" fontId="9" fillId="0" borderId="6" xfId="1" applyFont="1" applyBorder="1" applyAlignment="1">
      <alignment horizontal="right"/>
    </xf>
    <xf numFmtId="0" fontId="8" fillId="0" borderId="1" xfId="2" applyFont="1" applyBorder="1"/>
    <xf numFmtId="0" fontId="8" fillId="0" borderId="7" xfId="2" applyFont="1" applyBorder="1"/>
    <xf numFmtId="0" fontId="8" fillId="0" borderId="8" xfId="2" applyFont="1" applyBorder="1"/>
    <xf numFmtId="0" fontId="8" fillId="0" borderId="9" xfId="2" applyFont="1" applyBorder="1"/>
    <xf numFmtId="0" fontId="2" fillId="2" borderId="4" xfId="2" applyFill="1" applyBorder="1" applyAlignment="1">
      <alignment horizontal="center"/>
    </xf>
    <xf numFmtId="0" fontId="0" fillId="0" borderId="10" xfId="0" applyBorder="1"/>
    <xf numFmtId="164" fontId="1" fillId="0" borderId="10" xfId="1" applyBorder="1"/>
    <xf numFmtId="0" fontId="8" fillId="3" borderId="12" xfId="2" applyFont="1" applyFill="1" applyBorder="1"/>
    <xf numFmtId="164" fontId="9" fillId="3" borderId="13" xfId="1" applyFont="1" applyFill="1" applyBorder="1" applyAlignment="1">
      <alignment horizontal="right"/>
    </xf>
    <xf numFmtId="0" fontId="8" fillId="5" borderId="11" xfId="2" applyFont="1" applyFill="1" applyBorder="1"/>
    <xf numFmtId="0" fontId="12" fillId="5" borderId="14" xfId="2" applyFont="1" applyFill="1" applyBorder="1"/>
    <xf numFmtId="0" fontId="8" fillId="5" borderId="15" xfId="2" applyFont="1" applyFill="1" applyBorder="1"/>
    <xf numFmtId="164" fontId="9" fillId="5" borderId="16" xfId="1" applyFont="1" applyFill="1" applyBorder="1" applyAlignment="1">
      <alignment horizontal="right"/>
    </xf>
    <xf numFmtId="0" fontId="17" fillId="0" borderId="20" xfId="0" applyFont="1" applyBorder="1"/>
    <xf numFmtId="0" fontId="17" fillId="0" borderId="20" xfId="0" applyFont="1" applyBorder="1" applyAlignment="1">
      <alignment horizontal="center"/>
    </xf>
    <xf numFmtId="0" fontId="17" fillId="0" borderId="0" xfId="0" applyFont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7" fillId="0" borderId="27" xfId="0" applyFont="1" applyBorder="1"/>
    <xf numFmtId="0" fontId="17" fillId="0" borderId="28" xfId="0" applyFont="1" applyBorder="1"/>
    <xf numFmtId="0" fontId="0" fillId="0" borderId="20" xfId="0" applyBorder="1"/>
    <xf numFmtId="0" fontId="17" fillId="0" borderId="21" xfId="0" applyFont="1" applyBorder="1"/>
    <xf numFmtId="0" fontId="17" fillId="0" borderId="23" xfId="0" applyFont="1" applyBorder="1"/>
    <xf numFmtId="0" fontId="17" fillId="0" borderId="25" xfId="0" applyFont="1" applyBorder="1"/>
    <xf numFmtId="0" fontId="18" fillId="0" borderId="20" xfId="0" applyFont="1" applyBorder="1"/>
    <xf numFmtId="0" fontId="18" fillId="0" borderId="20" xfId="0" applyFont="1" applyBorder="1" applyAlignment="1">
      <alignment horizontal="center"/>
    </xf>
    <xf numFmtId="0" fontId="18" fillId="0" borderId="0" xfId="0" applyFont="1"/>
    <xf numFmtId="0" fontId="18" fillId="0" borderId="21" xfId="0" applyFont="1" applyBorder="1"/>
    <xf numFmtId="0" fontId="18" fillId="0" borderId="22" xfId="0" applyFont="1" applyBorder="1"/>
    <xf numFmtId="0" fontId="18" fillId="0" borderId="25" xfId="0" applyFont="1" applyBorder="1"/>
    <xf numFmtId="0" fontId="18" fillId="0" borderId="29" xfId="0" applyFont="1" applyBorder="1"/>
    <xf numFmtId="0" fontId="18" fillId="0" borderId="23" xfId="0" applyFont="1" applyBorder="1"/>
    <xf numFmtId="0" fontId="18" fillId="0" borderId="24" xfId="0" applyFont="1" applyBorder="1"/>
    <xf numFmtId="0" fontId="18" fillId="0" borderId="26" xfId="0" applyFont="1" applyBorder="1"/>
    <xf numFmtId="0" fontId="18" fillId="0" borderId="17" xfId="0" applyFont="1" applyBorder="1"/>
    <xf numFmtId="0" fontId="18" fillId="0" borderId="30" xfId="0" applyFont="1" applyBorder="1"/>
    <xf numFmtId="0" fontId="18" fillId="0" borderId="31" xfId="0" applyFont="1" applyBorder="1"/>
    <xf numFmtId="0" fontId="18" fillId="0" borderId="32" xfId="0" applyFont="1" applyBorder="1"/>
    <xf numFmtId="0" fontId="18" fillId="0" borderId="33" xfId="0" applyFont="1" applyBorder="1"/>
    <xf numFmtId="0" fontId="18" fillId="0" borderId="34" xfId="0" applyFont="1" applyBorder="1"/>
    <xf numFmtId="0" fontId="18" fillId="0" borderId="35" xfId="0" applyFont="1" applyBorder="1"/>
    <xf numFmtId="0" fontId="18" fillId="0" borderId="36" xfId="0" applyFont="1" applyBorder="1"/>
    <xf numFmtId="0" fontId="18" fillId="0" borderId="37" xfId="0" applyFont="1" applyBorder="1"/>
    <xf numFmtId="0" fontId="18" fillId="2" borderId="20" xfId="0" applyFont="1" applyFill="1" applyBorder="1"/>
    <xf numFmtId="0" fontId="17" fillId="0" borderId="17" xfId="0" applyFont="1" applyBorder="1"/>
    <xf numFmtId="0" fontId="8" fillId="0" borderId="4" xfId="2" applyFont="1" applyBorder="1" applyAlignment="1">
      <alignment horizontal="center"/>
    </xf>
    <xf numFmtId="0" fontId="5" fillId="0" borderId="4" xfId="2" applyFont="1" applyBorder="1" applyAlignment="1">
      <alignment horizontal="left"/>
    </xf>
    <xf numFmtId="0" fontId="8" fillId="2" borderId="4" xfId="2" applyFont="1" applyFill="1" applyBorder="1" applyAlignment="1">
      <alignment horizontal="center"/>
    </xf>
    <xf numFmtId="164" fontId="0" fillId="0" borderId="0" xfId="1" applyFont="1" applyAlignment="1">
      <alignment horizontal="right"/>
    </xf>
    <xf numFmtId="0" fontId="0" fillId="0" borderId="39" xfId="0" applyBorder="1"/>
    <xf numFmtId="0" fontId="18" fillId="0" borderId="38" xfId="0" applyFont="1" applyBorder="1"/>
    <xf numFmtId="0" fontId="20" fillId="0" borderId="0" xfId="0" applyFont="1"/>
    <xf numFmtId="164" fontId="21" fillId="0" borderId="4" xfId="1" applyFont="1" applyBorder="1" applyAlignment="1">
      <alignment horizontal="right"/>
    </xf>
    <xf numFmtId="165" fontId="21" fillId="0" borderId="4" xfId="0" applyNumberFormat="1" applyFont="1" applyBorder="1" applyAlignment="1">
      <alignment horizontal="right"/>
    </xf>
    <xf numFmtId="165" fontId="22" fillId="2" borderId="4" xfId="2" applyNumberFormat="1" applyFont="1" applyFill="1" applyBorder="1" applyAlignment="1">
      <alignment horizontal="right"/>
    </xf>
    <xf numFmtId="164" fontId="21" fillId="2" borderId="4" xfId="1" applyFont="1" applyFill="1" applyBorder="1" applyAlignment="1">
      <alignment horizontal="right"/>
    </xf>
    <xf numFmtId="0" fontId="21" fillId="0" borderId="0" xfId="0" applyFont="1"/>
    <xf numFmtId="164" fontId="23" fillId="0" borderId="4" xfId="1" applyFont="1" applyBorder="1" applyAlignment="1">
      <alignment horizontal="right"/>
    </xf>
    <xf numFmtId="0" fontId="24" fillId="0" borderId="4" xfId="2" applyFont="1" applyBorder="1" applyAlignment="1">
      <alignment horizontal="left" indent="1"/>
    </xf>
    <xf numFmtId="0" fontId="25" fillId="0" borderId="4" xfId="2" applyFont="1" applyBorder="1" applyAlignment="1">
      <alignment horizontal="center"/>
    </xf>
    <xf numFmtId="0" fontId="26" fillId="0" borderId="4" xfId="2" applyFont="1" applyBorder="1"/>
    <xf numFmtId="164" fontId="27" fillId="0" borderId="4" xfId="1" applyFont="1" applyBorder="1" applyAlignment="1">
      <alignment horizontal="right"/>
    </xf>
    <xf numFmtId="39" fontId="28" fillId="0" borderId="4" xfId="1" applyNumberFormat="1" applyFont="1" applyBorder="1" applyAlignment="1">
      <alignment horizontal="right" indent="1"/>
    </xf>
    <xf numFmtId="164" fontId="28" fillId="0" borderId="4" xfId="1" applyFont="1" applyBorder="1" applyAlignment="1">
      <alignment horizontal="right" indent="1"/>
    </xf>
    <xf numFmtId="164" fontId="27" fillId="0" borderId="4" xfId="1" applyFont="1" applyBorder="1" applyAlignment="1">
      <alignment horizontal="right" indent="1"/>
    </xf>
    <xf numFmtId="0" fontId="24" fillId="0" borderId="4" xfId="2" applyFont="1" applyBorder="1"/>
    <xf numFmtId="0" fontId="25" fillId="0" borderId="4" xfId="2" applyFont="1" applyBorder="1"/>
    <xf numFmtId="0" fontId="26" fillId="0" borderId="4" xfId="2" applyFont="1" applyBorder="1" applyAlignment="1">
      <alignment horizontal="center"/>
    </xf>
    <xf numFmtId="164" fontId="28" fillId="0" borderId="4" xfId="1" applyFont="1" applyBorder="1" applyAlignment="1">
      <alignment horizontal="right"/>
    </xf>
    <xf numFmtId="164" fontId="29" fillId="0" borderId="4" xfId="1" applyFont="1" applyBorder="1" applyAlignment="1">
      <alignment horizontal="right"/>
    </xf>
    <xf numFmtId="0" fontId="29" fillId="0" borderId="0" xfId="0" applyFont="1"/>
    <xf numFmtId="164" fontId="30" fillId="0" borderId="4" xfId="1" applyFont="1" applyBorder="1" applyAlignment="1">
      <alignment horizontal="right"/>
    </xf>
    <xf numFmtId="0" fontId="26" fillId="0" borderId="4" xfId="2" applyFont="1" applyBorder="1" applyAlignment="1">
      <alignment horizontal="right" indent="2"/>
    </xf>
    <xf numFmtId="0" fontId="31" fillId="0" borderId="0" xfId="0" applyFont="1" applyAlignment="1">
      <alignment horizontal="left"/>
    </xf>
    <xf numFmtId="0" fontId="31" fillId="0" borderId="0" xfId="0" applyFont="1"/>
    <xf numFmtId="164" fontId="31" fillId="0" borderId="0" xfId="1" applyFont="1"/>
    <xf numFmtId="164" fontId="31" fillId="0" borderId="4" xfId="1" applyFont="1" applyBorder="1" applyAlignment="1">
      <alignment horizontal="right"/>
    </xf>
    <xf numFmtId="165" fontId="31" fillId="0" borderId="4" xfId="0" applyNumberFormat="1" applyFont="1" applyBorder="1" applyAlignment="1">
      <alignment horizontal="right"/>
    </xf>
    <xf numFmtId="0" fontId="31" fillId="0" borderId="4" xfId="0" applyFont="1" applyBorder="1"/>
    <xf numFmtId="164" fontId="31" fillId="2" borderId="4" xfId="1" applyFont="1" applyFill="1" applyBorder="1" applyAlignment="1">
      <alignment horizontal="right"/>
    </xf>
    <xf numFmtId="0" fontId="31" fillId="0" borderId="10" xfId="0" applyFont="1" applyBorder="1"/>
    <xf numFmtId="164" fontId="31" fillId="0" borderId="10" xfId="1" applyFont="1" applyBorder="1"/>
    <xf numFmtId="164" fontId="31" fillId="0" borderId="0" xfId="1" applyFont="1" applyAlignment="1">
      <alignment horizontal="right"/>
    </xf>
    <xf numFmtId="164" fontId="31" fillId="0" borderId="3" xfId="1" applyFont="1" applyBorder="1" applyAlignment="1">
      <alignment horizontal="right"/>
    </xf>
    <xf numFmtId="164" fontId="32" fillId="0" borderId="4" xfId="1" applyFont="1" applyBorder="1" applyAlignment="1">
      <alignment horizontal="right"/>
    </xf>
    <xf numFmtId="164" fontId="33" fillId="0" borderId="4" xfId="1" applyFont="1" applyBorder="1" applyAlignment="1">
      <alignment horizontal="right"/>
    </xf>
    <xf numFmtId="165" fontId="33" fillId="2" borderId="4" xfId="2" applyNumberFormat="1" applyFont="1" applyFill="1" applyBorder="1" applyAlignment="1">
      <alignment horizontal="right"/>
    </xf>
    <xf numFmtId="165" fontId="32" fillId="0" borderId="4" xfId="0" applyNumberFormat="1" applyFont="1" applyBorder="1" applyAlignment="1">
      <alignment horizontal="right"/>
    </xf>
    <xf numFmtId="164" fontId="32" fillId="2" borderId="4" xfId="1" applyFont="1" applyFill="1" applyBorder="1" applyAlignment="1">
      <alignment horizontal="right"/>
    </xf>
    <xf numFmtId="164" fontId="33" fillId="2" borderId="4" xfId="1" applyFont="1" applyFill="1" applyBorder="1" applyAlignment="1">
      <alignment horizontal="right"/>
    </xf>
    <xf numFmtId="164" fontId="32" fillId="3" borderId="13" xfId="1" applyFont="1" applyFill="1" applyBorder="1" applyAlignment="1">
      <alignment horizontal="right"/>
    </xf>
    <xf numFmtId="164" fontId="32" fillId="5" borderId="16" xfId="1" applyFont="1" applyFill="1" applyBorder="1" applyAlignment="1">
      <alignment horizontal="right"/>
    </xf>
    <xf numFmtId="164" fontId="32" fillId="0" borderId="5" xfId="1" applyFont="1" applyBorder="1" applyAlignment="1">
      <alignment horizontal="right"/>
    </xf>
    <xf numFmtId="164" fontId="32" fillId="4" borderId="5" xfId="1" applyFont="1" applyFill="1" applyBorder="1" applyAlignment="1">
      <alignment horizontal="right"/>
    </xf>
    <xf numFmtId="164" fontId="32" fillId="0" borderId="6" xfId="1" applyFont="1" applyBorder="1" applyAlignment="1">
      <alignment horizontal="right"/>
    </xf>
    <xf numFmtId="0" fontId="5" fillId="0" borderId="4" xfId="2" applyFont="1" applyBorder="1" applyAlignment="1">
      <alignment horizontal="left"/>
    </xf>
    <xf numFmtId="164" fontId="34" fillId="0" borderId="0" xfId="1" applyFont="1" applyAlignment="1">
      <alignment horizontal="right"/>
    </xf>
    <xf numFmtId="0" fontId="2" fillId="0" borderId="4" xfId="2" applyFont="1" applyBorder="1" applyAlignment="1">
      <alignment horizontal="left"/>
    </xf>
    <xf numFmtId="0" fontId="5" fillId="0" borderId="40" xfId="2" applyFont="1" applyBorder="1"/>
    <xf numFmtId="0" fontId="8" fillId="0" borderId="40" xfId="2" applyFont="1" applyBorder="1" applyAlignment="1">
      <alignment horizontal="center"/>
    </xf>
    <xf numFmtId="0" fontId="8" fillId="0" borderId="40" xfId="2" applyFont="1" applyBorder="1"/>
    <xf numFmtId="0" fontId="8" fillId="0" borderId="17" xfId="2" applyFont="1" applyBorder="1" applyAlignment="1">
      <alignment horizontal="center"/>
    </xf>
    <xf numFmtId="0" fontId="8" fillId="0" borderId="18" xfId="2" applyFont="1" applyBorder="1" applyAlignment="1">
      <alignment horizontal="center"/>
    </xf>
    <xf numFmtId="0" fontId="8" fillId="0" borderId="18" xfId="2" applyFont="1" applyBorder="1"/>
    <xf numFmtId="0" fontId="8" fillId="0" borderId="19" xfId="2" applyFont="1" applyBorder="1" applyAlignment="1">
      <alignment horizontal="center"/>
    </xf>
    <xf numFmtId="0" fontId="2" fillId="0" borderId="40" xfId="2" applyBorder="1"/>
    <xf numFmtId="0" fontId="31" fillId="0" borderId="40" xfId="0" applyFont="1" applyBorder="1"/>
    <xf numFmtId="164" fontId="31" fillId="0" borderId="40" xfId="1" applyFont="1" applyBorder="1" applyAlignment="1">
      <alignment horizontal="right"/>
    </xf>
    <xf numFmtId="0" fontId="5" fillId="0" borderId="17" xfId="2" applyFont="1" applyBorder="1"/>
    <xf numFmtId="0" fontId="5" fillId="0" borderId="18" xfId="2" applyFont="1" applyBorder="1"/>
    <xf numFmtId="164" fontId="32" fillId="0" borderId="19" xfId="1" applyFont="1" applyBorder="1" applyAlignment="1">
      <alignment horizontal="right"/>
    </xf>
    <xf numFmtId="0" fontId="17" fillId="0" borderId="30" xfId="0" applyFont="1" applyBorder="1"/>
    <xf numFmtId="0" fontId="17" fillId="0" borderId="37" xfId="0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19" fillId="0" borderId="24" xfId="0" applyFont="1" applyBorder="1"/>
    <xf numFmtId="0" fontId="17" fillId="0" borderId="32" xfId="0" applyFont="1" applyBorder="1"/>
    <xf numFmtId="0" fontId="0" fillId="0" borderId="33" xfId="0" applyBorder="1"/>
    <xf numFmtId="0" fontId="17" fillId="0" borderId="31" xfId="0" applyFont="1" applyBorder="1" applyAlignment="1">
      <alignment horizontal="center"/>
    </xf>
    <xf numFmtId="0" fontId="0" fillId="0" borderId="41" xfId="0" applyBorder="1"/>
    <xf numFmtId="0" fontId="0" fillId="0" borderId="19" xfId="0" applyBorder="1"/>
    <xf numFmtId="0" fontId="0" fillId="0" borderId="35" xfId="0" applyBorder="1"/>
    <xf numFmtId="0" fontId="19" fillId="0" borderId="35" xfId="0" applyFont="1" applyBorder="1"/>
    <xf numFmtId="0" fontId="0" fillId="0" borderId="42" xfId="0" applyBorder="1"/>
    <xf numFmtId="0" fontId="17" fillId="0" borderId="43" xfId="0" applyFont="1" applyBorder="1"/>
    <xf numFmtId="0" fontId="0" fillId="0" borderId="44" xfId="0" applyBorder="1"/>
    <xf numFmtId="0" fontId="0" fillId="0" borderId="45" xfId="0" applyBorder="1"/>
    <xf numFmtId="0" fontId="17" fillId="0" borderId="46" xfId="0" applyFont="1" applyBorder="1"/>
    <xf numFmtId="0" fontId="0" fillId="0" borderId="46" xfId="0" applyBorder="1"/>
    <xf numFmtId="0" fontId="17" fillId="0" borderId="47" xfId="0" applyFont="1" applyBorder="1"/>
    <xf numFmtId="0" fontId="17" fillId="0" borderId="48" xfId="0" applyFont="1" applyBorder="1"/>
    <xf numFmtId="0" fontId="0" fillId="0" borderId="34" xfId="0" applyBorder="1"/>
    <xf numFmtId="0" fontId="8" fillId="0" borderId="4" xfId="2" applyFont="1" applyBorder="1" applyAlignment="1">
      <alignment horizontal="left"/>
    </xf>
    <xf numFmtId="0" fontId="5" fillId="0" borderId="4" xfId="2" applyFont="1" applyBorder="1" applyAlignment="1">
      <alignment horizontal="left"/>
    </xf>
    <xf numFmtId="0" fontId="8" fillId="0" borderId="4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</cellXfs>
  <cellStyles count="3">
    <cellStyle name="Čárka" xfId="1" builtinId="3"/>
    <cellStyle name="Normální" xfId="0" builtinId="0"/>
    <cellStyle name="normální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98"/>
  <sheetViews>
    <sheetView topLeftCell="A7" workbookViewId="0">
      <selection activeCell="A153" sqref="A153:XFD153"/>
    </sheetView>
  </sheetViews>
  <sheetFormatPr defaultRowHeight="15" x14ac:dyDescent="0.25"/>
  <cols>
    <col min="1" max="1" width="1.85546875" customWidth="1"/>
    <col min="2" max="2" width="10.140625" customWidth="1"/>
    <col min="3" max="3" width="10.28515625" customWidth="1"/>
    <col min="4" max="4" width="46.5703125" customWidth="1"/>
    <col min="5" max="5" width="19.140625" customWidth="1"/>
  </cols>
  <sheetData>
    <row r="1" spans="2:5" ht="25.5" x14ac:dyDescent="0.35">
      <c r="B1" s="1" t="s">
        <v>292</v>
      </c>
      <c r="C1" s="1"/>
      <c r="D1" s="1"/>
      <c r="E1" s="2"/>
    </row>
    <row r="2" spans="2:5" x14ac:dyDescent="0.25">
      <c r="B2" s="3"/>
      <c r="C2" s="3"/>
      <c r="D2" s="3"/>
      <c r="E2" s="4"/>
    </row>
    <row r="3" spans="2:5" x14ac:dyDescent="0.25">
      <c r="B3" s="3" t="s">
        <v>0</v>
      </c>
      <c r="C3" s="3"/>
      <c r="D3" s="3"/>
      <c r="E3" s="4"/>
    </row>
    <row r="4" spans="2:5" x14ac:dyDescent="0.25">
      <c r="B4" s="3"/>
      <c r="C4" s="3"/>
      <c r="D4" s="3"/>
      <c r="E4" s="4"/>
    </row>
    <row r="5" spans="2:5" x14ac:dyDescent="0.25">
      <c r="B5" s="5" t="s">
        <v>1</v>
      </c>
      <c r="C5" s="3"/>
      <c r="D5" s="3"/>
      <c r="E5" s="4"/>
    </row>
    <row r="6" spans="2:5" x14ac:dyDescent="0.25">
      <c r="B6" s="3"/>
      <c r="C6" s="3"/>
      <c r="D6" s="3"/>
      <c r="E6" s="4"/>
    </row>
    <row r="7" spans="2:5" ht="18" x14ac:dyDescent="0.25">
      <c r="B7" s="6" t="s">
        <v>2</v>
      </c>
      <c r="C7" s="3"/>
      <c r="D7" s="3"/>
      <c r="E7" s="4"/>
    </row>
    <row r="8" spans="2:5" ht="18" x14ac:dyDescent="0.25">
      <c r="B8" s="3"/>
      <c r="C8" s="3"/>
      <c r="D8" s="3"/>
      <c r="E8" s="7"/>
    </row>
    <row r="9" spans="2:5" ht="15.75" thickBot="1" x14ac:dyDescent="0.3">
      <c r="B9" s="5" t="s">
        <v>3</v>
      </c>
      <c r="C9" s="3"/>
      <c r="D9" s="3"/>
      <c r="E9" s="4"/>
    </row>
    <row r="10" spans="2:5" x14ac:dyDescent="0.25">
      <c r="B10" s="8" t="s">
        <v>4</v>
      </c>
      <c r="C10" s="9" t="s">
        <v>5</v>
      </c>
      <c r="D10" s="10" t="s">
        <v>6</v>
      </c>
      <c r="E10" s="11" t="s">
        <v>7</v>
      </c>
    </row>
    <row r="11" spans="2:5" x14ac:dyDescent="0.25">
      <c r="B11" s="12"/>
      <c r="C11" s="29">
        <v>1111</v>
      </c>
      <c r="D11" s="13" t="s">
        <v>8</v>
      </c>
      <c r="E11" s="108">
        <v>800000</v>
      </c>
    </row>
    <row r="12" spans="2:5" x14ac:dyDescent="0.25">
      <c r="B12" s="12"/>
      <c r="C12" s="29">
        <v>1112</v>
      </c>
      <c r="D12" s="13" t="s">
        <v>9</v>
      </c>
      <c r="E12" s="108">
        <v>22000</v>
      </c>
    </row>
    <row r="13" spans="2:5" x14ac:dyDescent="0.25">
      <c r="B13" s="12"/>
      <c r="C13" s="29">
        <v>1113</v>
      </c>
      <c r="D13" s="13" t="s">
        <v>10</v>
      </c>
      <c r="E13" s="108">
        <v>75000</v>
      </c>
    </row>
    <row r="14" spans="2:5" x14ac:dyDescent="0.25">
      <c r="B14" s="12"/>
      <c r="C14" s="29">
        <v>1121</v>
      </c>
      <c r="D14" s="13" t="s">
        <v>11</v>
      </c>
      <c r="E14" s="108">
        <v>795000</v>
      </c>
    </row>
    <row r="15" spans="2:5" x14ac:dyDescent="0.25">
      <c r="B15" s="12"/>
      <c r="C15" s="29">
        <v>1122</v>
      </c>
      <c r="D15" s="13" t="s">
        <v>12</v>
      </c>
      <c r="E15" s="108">
        <v>144400</v>
      </c>
    </row>
    <row r="16" spans="2:5" x14ac:dyDescent="0.25">
      <c r="B16" s="12"/>
      <c r="C16" s="29">
        <v>1211</v>
      </c>
      <c r="D16" s="13" t="s">
        <v>13</v>
      </c>
      <c r="E16" s="108">
        <v>1613000</v>
      </c>
    </row>
    <row r="17" spans="2:6" x14ac:dyDescent="0.25">
      <c r="B17" s="12"/>
      <c r="C17" s="29">
        <v>1340</v>
      </c>
      <c r="D17" s="13" t="s">
        <v>14</v>
      </c>
      <c r="E17" s="109">
        <v>114000</v>
      </c>
    </row>
    <row r="18" spans="2:6" x14ac:dyDescent="0.25">
      <c r="B18" s="12"/>
      <c r="C18" s="29">
        <v>1341</v>
      </c>
      <c r="D18" s="13" t="s">
        <v>15</v>
      </c>
      <c r="E18" s="109">
        <v>4350</v>
      </c>
    </row>
    <row r="19" spans="2:6" x14ac:dyDescent="0.25">
      <c r="B19" s="12"/>
      <c r="C19" s="29">
        <v>1361</v>
      </c>
      <c r="D19" s="13" t="s">
        <v>16</v>
      </c>
      <c r="E19" s="109">
        <v>500</v>
      </c>
    </row>
    <row r="20" spans="2:6" x14ac:dyDescent="0.25">
      <c r="B20" s="12"/>
      <c r="C20" s="29">
        <v>1381</v>
      </c>
      <c r="D20" s="13" t="s">
        <v>287</v>
      </c>
      <c r="E20" s="109">
        <v>16000</v>
      </c>
    </row>
    <row r="21" spans="2:6" x14ac:dyDescent="0.25">
      <c r="B21" s="12"/>
      <c r="C21" s="29">
        <v>1382</v>
      </c>
      <c r="D21" s="13" t="s">
        <v>288</v>
      </c>
      <c r="E21" s="109">
        <v>0</v>
      </c>
    </row>
    <row r="22" spans="2:6" x14ac:dyDescent="0.25">
      <c r="B22" s="12"/>
      <c r="C22" s="29">
        <v>1511</v>
      </c>
      <c r="D22" s="13" t="s">
        <v>17</v>
      </c>
      <c r="E22" s="108">
        <v>602000</v>
      </c>
    </row>
    <row r="23" spans="2:6" x14ac:dyDescent="0.25">
      <c r="B23" s="12"/>
      <c r="C23" s="29">
        <v>4111</v>
      </c>
      <c r="D23" s="13" t="s">
        <v>295</v>
      </c>
      <c r="E23" s="108">
        <v>22981</v>
      </c>
    </row>
    <row r="24" spans="2:6" x14ac:dyDescent="0.25">
      <c r="B24" s="12"/>
      <c r="C24" s="29">
        <v>4112</v>
      </c>
      <c r="D24" s="13" t="s">
        <v>296</v>
      </c>
      <c r="E24" s="108">
        <v>61300</v>
      </c>
    </row>
    <row r="25" spans="2:6" x14ac:dyDescent="0.25">
      <c r="B25" s="12"/>
      <c r="C25" s="29">
        <v>4113</v>
      </c>
      <c r="D25" s="13" t="s">
        <v>18</v>
      </c>
      <c r="E25" s="108">
        <v>0</v>
      </c>
    </row>
    <row r="26" spans="2:6" x14ac:dyDescent="0.25">
      <c r="B26" s="12"/>
      <c r="C26" s="29">
        <v>4116</v>
      </c>
      <c r="D26" s="13" t="s">
        <v>293</v>
      </c>
      <c r="E26" s="108">
        <v>135000</v>
      </c>
      <c r="F26" t="s">
        <v>303</v>
      </c>
    </row>
    <row r="27" spans="2:6" x14ac:dyDescent="0.25">
      <c r="B27" s="12"/>
      <c r="C27" s="29">
        <v>4222</v>
      </c>
      <c r="D27" s="13" t="s">
        <v>297</v>
      </c>
      <c r="E27" s="108">
        <v>330000</v>
      </c>
      <c r="F27" t="s">
        <v>304</v>
      </c>
    </row>
    <row r="28" spans="2:6" x14ac:dyDescent="0.25">
      <c r="B28" s="190" t="s">
        <v>19</v>
      </c>
      <c r="C28" s="190"/>
      <c r="D28" s="15"/>
      <c r="E28" s="16">
        <f>SUM(E11:E27)</f>
        <v>4735531</v>
      </c>
    </row>
    <row r="29" spans="2:6" x14ac:dyDescent="0.25">
      <c r="B29" s="17" t="s">
        <v>20</v>
      </c>
      <c r="C29" s="13"/>
      <c r="D29" s="13"/>
      <c r="E29" s="18"/>
    </row>
    <row r="30" spans="2:6" x14ac:dyDescent="0.25">
      <c r="B30" s="29">
        <v>2310</v>
      </c>
      <c r="C30" s="29">
        <v>2111</v>
      </c>
      <c r="D30" s="13" t="s">
        <v>21</v>
      </c>
      <c r="E30" s="108">
        <v>205000</v>
      </c>
      <c r="F30" t="s">
        <v>333</v>
      </c>
    </row>
    <row r="31" spans="2:6" x14ac:dyDescent="0.25">
      <c r="B31" s="190" t="s">
        <v>19</v>
      </c>
      <c r="C31" s="190"/>
      <c r="D31" s="15"/>
      <c r="E31" s="16">
        <f>SUM(E30)</f>
        <v>205000</v>
      </c>
    </row>
    <row r="32" spans="2:6" x14ac:dyDescent="0.25">
      <c r="B32" s="121" t="s">
        <v>58</v>
      </c>
      <c r="C32" s="115"/>
      <c r="D32" s="122"/>
      <c r="E32" s="117"/>
    </row>
    <row r="33" spans="2:6" x14ac:dyDescent="0.25">
      <c r="B33" s="123">
        <v>3111</v>
      </c>
      <c r="C33" s="123">
        <v>2111</v>
      </c>
      <c r="D33" s="116" t="s">
        <v>345</v>
      </c>
      <c r="E33" s="124">
        <v>50000</v>
      </c>
    </row>
    <row r="34" spans="2:6" x14ac:dyDescent="0.25">
      <c r="B34" s="191" t="s">
        <v>19</v>
      </c>
      <c r="C34" s="191"/>
      <c r="D34" s="122"/>
      <c r="E34" s="117">
        <f>SUM(E33)</f>
        <v>50000</v>
      </c>
    </row>
    <row r="35" spans="2:6" x14ac:dyDescent="0.25">
      <c r="B35" s="102" t="s">
        <v>22</v>
      </c>
      <c r="C35" s="19"/>
      <c r="D35" s="15"/>
      <c r="E35" s="16"/>
    </row>
    <row r="36" spans="2:6" x14ac:dyDescent="0.25">
      <c r="B36" s="29">
        <v>3399</v>
      </c>
      <c r="C36" s="29">
        <v>2111</v>
      </c>
      <c r="D36" s="13" t="s">
        <v>21</v>
      </c>
      <c r="E36" s="20">
        <v>0</v>
      </c>
      <c r="F36" t="s">
        <v>298</v>
      </c>
    </row>
    <row r="37" spans="2:6" x14ac:dyDescent="0.25">
      <c r="B37" s="29">
        <v>3399</v>
      </c>
      <c r="C37" s="29">
        <v>2112</v>
      </c>
      <c r="D37" s="13" t="s">
        <v>23</v>
      </c>
      <c r="E37" s="20">
        <v>0</v>
      </c>
      <c r="F37" t="s">
        <v>302</v>
      </c>
    </row>
    <row r="38" spans="2:6" x14ac:dyDescent="0.25">
      <c r="B38" s="190" t="s">
        <v>19</v>
      </c>
      <c r="C38" s="190"/>
      <c r="D38" s="15"/>
      <c r="E38" s="16">
        <f>SUM(E36:E37)</f>
        <v>0</v>
      </c>
      <c r="F38" t="s">
        <v>299</v>
      </c>
    </row>
    <row r="39" spans="2:6" x14ac:dyDescent="0.25">
      <c r="B39" s="17" t="s">
        <v>24</v>
      </c>
      <c r="C39" s="13"/>
      <c r="D39" s="13"/>
      <c r="E39" s="14"/>
    </row>
    <row r="40" spans="2:6" x14ac:dyDescent="0.25">
      <c r="B40" s="56">
        <v>3612</v>
      </c>
      <c r="C40" s="56">
        <v>2111</v>
      </c>
      <c r="D40" s="13" t="s">
        <v>21</v>
      </c>
      <c r="E40" s="110">
        <v>2000</v>
      </c>
    </row>
    <row r="41" spans="2:6" x14ac:dyDescent="0.25">
      <c r="B41" s="56">
        <v>3612</v>
      </c>
      <c r="C41" s="56">
        <v>2132</v>
      </c>
      <c r="D41" s="21" t="s">
        <v>25</v>
      </c>
      <c r="E41" s="110">
        <v>105000</v>
      </c>
    </row>
    <row r="42" spans="2:6" x14ac:dyDescent="0.25">
      <c r="B42" s="190" t="s">
        <v>19</v>
      </c>
      <c r="C42" s="190"/>
      <c r="D42" s="15"/>
      <c r="E42" s="22">
        <f>SUM(E40:E41)</f>
        <v>107000</v>
      </c>
    </row>
    <row r="43" spans="2:6" x14ac:dyDescent="0.25">
      <c r="B43" s="17" t="s">
        <v>26</v>
      </c>
      <c r="C43" s="13"/>
      <c r="D43" s="13"/>
      <c r="E43" s="14"/>
    </row>
    <row r="44" spans="2:6" x14ac:dyDescent="0.25">
      <c r="B44" s="29">
        <v>3613</v>
      </c>
      <c r="C44" s="29">
        <v>2111</v>
      </c>
      <c r="D44" s="13" t="s">
        <v>27</v>
      </c>
      <c r="E44" s="108">
        <v>35000</v>
      </c>
    </row>
    <row r="45" spans="2:6" x14ac:dyDescent="0.25">
      <c r="B45" s="29">
        <v>3613</v>
      </c>
      <c r="C45" s="29">
        <v>2212</v>
      </c>
      <c r="D45" s="13" t="s">
        <v>294</v>
      </c>
      <c r="E45" s="108">
        <v>15000</v>
      </c>
    </row>
    <row r="46" spans="2:6" x14ac:dyDescent="0.25">
      <c r="B46" s="56">
        <v>3613</v>
      </c>
      <c r="C46" s="56">
        <v>2132</v>
      </c>
      <c r="D46" s="21" t="s">
        <v>28</v>
      </c>
      <c r="E46" s="111">
        <v>19360</v>
      </c>
    </row>
    <row r="47" spans="2:6" x14ac:dyDescent="0.25">
      <c r="B47" s="192" t="s">
        <v>19</v>
      </c>
      <c r="C47" s="192"/>
      <c r="D47" s="24"/>
      <c r="E47" s="25">
        <f>SUM(E44:E46)</f>
        <v>69360</v>
      </c>
    </row>
    <row r="48" spans="2:6" x14ac:dyDescent="0.25">
      <c r="B48" s="26" t="s">
        <v>29</v>
      </c>
      <c r="C48" s="103"/>
      <c r="D48" s="24"/>
      <c r="E48" s="25"/>
    </row>
    <row r="49" spans="2:7" x14ac:dyDescent="0.25">
      <c r="B49" s="56">
        <v>3632</v>
      </c>
      <c r="C49" s="56">
        <v>2111</v>
      </c>
      <c r="D49" s="21" t="s">
        <v>30</v>
      </c>
      <c r="E49" s="27">
        <v>100000</v>
      </c>
    </row>
    <row r="50" spans="2:7" x14ac:dyDescent="0.25">
      <c r="B50" s="190" t="s">
        <v>19</v>
      </c>
      <c r="C50" s="190"/>
      <c r="D50" s="21"/>
      <c r="E50" s="25">
        <f>SUM(E49)</f>
        <v>100000</v>
      </c>
    </row>
    <row r="51" spans="2:7" x14ac:dyDescent="0.25">
      <c r="B51" s="17" t="s">
        <v>31</v>
      </c>
      <c r="C51" s="13"/>
      <c r="D51" s="13"/>
      <c r="E51" s="14"/>
    </row>
    <row r="52" spans="2:7" x14ac:dyDescent="0.25">
      <c r="B52" s="29">
        <v>3639</v>
      </c>
      <c r="C52" s="29">
        <v>2111</v>
      </c>
      <c r="D52" s="13" t="s">
        <v>32</v>
      </c>
      <c r="E52" s="108">
        <v>10000</v>
      </c>
    </row>
    <row r="53" spans="2:7" x14ac:dyDescent="0.25">
      <c r="B53" s="29">
        <v>3639</v>
      </c>
      <c r="C53" s="29">
        <v>2131</v>
      </c>
      <c r="D53" s="13" t="s">
        <v>33</v>
      </c>
      <c r="E53" s="108">
        <v>16000</v>
      </c>
    </row>
    <row r="54" spans="2:7" x14ac:dyDescent="0.25">
      <c r="B54" s="192" t="s">
        <v>19</v>
      </c>
      <c r="C54" s="192"/>
      <c r="D54" s="24"/>
      <c r="E54" s="25">
        <f>SUM(E52:E53)</f>
        <v>26000</v>
      </c>
      <c r="G54" s="112"/>
    </row>
    <row r="55" spans="2:7" x14ac:dyDescent="0.25">
      <c r="B55" s="189" t="s">
        <v>34</v>
      </c>
      <c r="C55" s="189"/>
      <c r="D55" s="189"/>
      <c r="E55" s="14"/>
    </row>
    <row r="56" spans="2:7" x14ac:dyDescent="0.25">
      <c r="B56" s="56">
        <v>3725</v>
      </c>
      <c r="C56" s="56">
        <v>2324</v>
      </c>
      <c r="D56" s="13" t="s">
        <v>35</v>
      </c>
      <c r="E56" s="108">
        <v>88000</v>
      </c>
    </row>
    <row r="57" spans="2:7" x14ac:dyDescent="0.25">
      <c r="B57" s="190" t="s">
        <v>19</v>
      </c>
      <c r="C57" s="190"/>
      <c r="D57" s="13"/>
      <c r="E57" s="16">
        <f>SUM(E56)</f>
        <v>88000</v>
      </c>
    </row>
    <row r="58" spans="2:7" x14ac:dyDescent="0.25">
      <c r="B58" s="28" t="s">
        <v>36</v>
      </c>
      <c r="C58" s="101"/>
      <c r="D58" s="15"/>
      <c r="E58" s="16"/>
    </row>
    <row r="59" spans="2:7" x14ac:dyDescent="0.25">
      <c r="B59" s="29">
        <v>6171</v>
      </c>
      <c r="C59" s="29">
        <v>2111</v>
      </c>
      <c r="D59" s="13" t="s">
        <v>27</v>
      </c>
      <c r="E59" s="20">
        <v>0</v>
      </c>
    </row>
    <row r="60" spans="2:7" x14ac:dyDescent="0.25">
      <c r="B60" s="29">
        <v>6171</v>
      </c>
      <c r="C60" s="29">
        <v>2119</v>
      </c>
      <c r="D60" s="13" t="s">
        <v>37</v>
      </c>
      <c r="E60" s="30">
        <v>0</v>
      </c>
    </row>
    <row r="61" spans="2:7" x14ac:dyDescent="0.25">
      <c r="B61" s="29">
        <v>6171</v>
      </c>
      <c r="C61" s="29">
        <v>2132</v>
      </c>
      <c r="D61" s="13" t="s">
        <v>33</v>
      </c>
      <c r="E61" s="20">
        <v>0</v>
      </c>
    </row>
    <row r="62" spans="2:7" x14ac:dyDescent="0.25">
      <c r="B62" s="29">
        <v>6171</v>
      </c>
      <c r="C62" s="29">
        <v>3112</v>
      </c>
      <c r="D62" s="31" t="s">
        <v>38</v>
      </c>
      <c r="E62" s="30">
        <v>0</v>
      </c>
    </row>
    <row r="63" spans="2:7" x14ac:dyDescent="0.25">
      <c r="B63" s="190" t="s">
        <v>19</v>
      </c>
      <c r="C63" s="190"/>
      <c r="D63" s="15"/>
      <c r="E63" s="16">
        <f>SUM(E59:E62)</f>
        <v>0</v>
      </c>
    </row>
    <row r="64" spans="2:7" x14ac:dyDescent="0.25">
      <c r="B64" s="17" t="s">
        <v>39</v>
      </c>
      <c r="C64" s="13"/>
      <c r="D64" s="13"/>
      <c r="E64" s="14"/>
    </row>
    <row r="65" spans="2:5" x14ac:dyDescent="0.25">
      <c r="B65" s="29">
        <v>6310</v>
      </c>
      <c r="C65" s="29">
        <v>2141</v>
      </c>
      <c r="D65" s="13" t="s">
        <v>40</v>
      </c>
      <c r="E65" s="111">
        <v>1000</v>
      </c>
    </row>
    <row r="66" spans="2:5" x14ac:dyDescent="0.25">
      <c r="B66" s="190" t="s">
        <v>19</v>
      </c>
      <c r="C66" s="190"/>
      <c r="D66" s="15"/>
      <c r="E66" s="16">
        <f>SUM(E65:E65)</f>
        <v>1000</v>
      </c>
    </row>
    <row r="67" spans="2:5" x14ac:dyDescent="0.25">
      <c r="B67" s="57"/>
      <c r="C67" s="57"/>
      <c r="D67" s="57"/>
      <c r="E67" s="58"/>
    </row>
    <row r="68" spans="2:5" x14ac:dyDescent="0.25">
      <c r="B68" s="61" t="s">
        <v>41</v>
      </c>
      <c r="C68" s="59"/>
      <c r="D68" s="59"/>
      <c r="E68" s="60">
        <f>E28+E31+E34+E38+E42+E47+E50+E54+E57+E63+E66</f>
        <v>5381891</v>
      </c>
    </row>
    <row r="69" spans="2:5" x14ac:dyDescent="0.25">
      <c r="E69" s="32"/>
    </row>
    <row r="70" spans="2:5" x14ac:dyDescent="0.25">
      <c r="B70" s="33"/>
      <c r="C70" s="33"/>
      <c r="D70" s="3"/>
      <c r="E70" s="32"/>
    </row>
    <row r="71" spans="2:5" ht="18.75" x14ac:dyDescent="0.3">
      <c r="B71" s="34" t="s">
        <v>41</v>
      </c>
      <c r="C71" s="33"/>
      <c r="D71" s="3"/>
      <c r="E71" s="35">
        <f>E68</f>
        <v>5381891</v>
      </c>
    </row>
    <row r="72" spans="2:5" x14ac:dyDescent="0.25">
      <c r="B72" s="33"/>
      <c r="C72" s="33"/>
      <c r="D72" s="3"/>
      <c r="E72" s="32"/>
    </row>
    <row r="73" spans="2:5" ht="23.25" x14ac:dyDescent="0.35">
      <c r="B73" s="36" t="s">
        <v>42</v>
      </c>
      <c r="C73" s="3"/>
      <c r="D73" s="3"/>
      <c r="E73" s="32"/>
    </row>
    <row r="74" spans="2:5" ht="15.75" thickBot="1" x14ac:dyDescent="0.3">
      <c r="E74" s="32"/>
    </row>
    <row r="75" spans="2:5" x14ac:dyDescent="0.25">
      <c r="B75" s="37" t="s">
        <v>43</v>
      </c>
      <c r="C75" s="38" t="s">
        <v>44</v>
      </c>
      <c r="D75" s="38" t="s">
        <v>6</v>
      </c>
      <c r="E75" s="39" t="s">
        <v>45</v>
      </c>
    </row>
    <row r="76" spans="2:5" x14ac:dyDescent="0.25">
      <c r="B76" s="17" t="s">
        <v>46</v>
      </c>
      <c r="C76" s="13"/>
      <c r="D76" s="18"/>
      <c r="E76" s="14"/>
    </row>
    <row r="77" spans="2:5" x14ac:dyDescent="0.25">
      <c r="B77" s="56">
        <v>1031</v>
      </c>
      <c r="C77" s="56">
        <v>5139</v>
      </c>
      <c r="D77" s="21" t="s">
        <v>47</v>
      </c>
      <c r="E77" s="40">
        <v>10000</v>
      </c>
    </row>
    <row r="78" spans="2:5" x14ac:dyDescent="0.25">
      <c r="B78" s="29">
        <v>1031</v>
      </c>
      <c r="C78" s="29">
        <v>5156</v>
      </c>
      <c r="D78" s="13" t="s">
        <v>48</v>
      </c>
      <c r="E78" s="14">
        <v>5000</v>
      </c>
    </row>
    <row r="79" spans="2:5" x14ac:dyDescent="0.25">
      <c r="B79" s="29">
        <v>1031</v>
      </c>
      <c r="C79" s="29">
        <v>5169</v>
      </c>
      <c r="D79" s="13" t="s">
        <v>49</v>
      </c>
      <c r="E79" s="14">
        <v>10000</v>
      </c>
    </row>
    <row r="80" spans="2:5" x14ac:dyDescent="0.25">
      <c r="B80" s="190" t="s">
        <v>19</v>
      </c>
      <c r="C80" s="190"/>
      <c r="D80" s="13"/>
      <c r="E80" s="16">
        <f>SUM(E77:E79)</f>
        <v>25000</v>
      </c>
    </row>
    <row r="81" spans="2:6" x14ac:dyDescent="0.25">
      <c r="B81" s="19" t="s">
        <v>50</v>
      </c>
      <c r="C81" s="101"/>
      <c r="D81" s="13"/>
      <c r="E81" s="16"/>
    </row>
    <row r="82" spans="2:6" x14ac:dyDescent="0.25">
      <c r="B82" s="29">
        <v>2212</v>
      </c>
      <c r="C82" s="29">
        <v>5137</v>
      </c>
      <c r="D82" s="13" t="s">
        <v>51</v>
      </c>
      <c r="E82" s="20">
        <v>0</v>
      </c>
      <c r="F82" t="s">
        <v>315</v>
      </c>
    </row>
    <row r="83" spans="2:6" x14ac:dyDescent="0.25">
      <c r="B83" s="29">
        <v>2212</v>
      </c>
      <c r="C83" s="29">
        <v>5169</v>
      </c>
      <c r="D83" s="13" t="s">
        <v>52</v>
      </c>
      <c r="E83" s="20">
        <v>0</v>
      </c>
    </row>
    <row r="84" spans="2:6" x14ac:dyDescent="0.25">
      <c r="B84" s="190" t="s">
        <v>19</v>
      </c>
      <c r="C84" s="190"/>
      <c r="D84" s="13"/>
      <c r="E84" s="16">
        <f>SUM(E82:E83)</f>
        <v>0</v>
      </c>
    </row>
    <row r="85" spans="2:6" x14ac:dyDescent="0.25">
      <c r="B85" s="17" t="s">
        <v>20</v>
      </c>
      <c r="C85" s="13"/>
      <c r="D85" s="13"/>
      <c r="E85" s="14"/>
    </row>
    <row r="86" spans="2:6" x14ac:dyDescent="0.25">
      <c r="B86" s="29">
        <v>2310</v>
      </c>
      <c r="C86" s="29">
        <v>5021</v>
      </c>
      <c r="D86" s="13" t="s">
        <v>310</v>
      </c>
      <c r="E86" s="108">
        <v>2000</v>
      </c>
    </row>
    <row r="87" spans="2:6" x14ac:dyDescent="0.25">
      <c r="B87" s="29">
        <v>2310</v>
      </c>
      <c r="C87" s="29">
        <v>5151</v>
      </c>
      <c r="D87" s="13" t="s">
        <v>54</v>
      </c>
      <c r="E87" s="108">
        <v>160000</v>
      </c>
    </row>
    <row r="88" spans="2:6" x14ac:dyDescent="0.25">
      <c r="B88" s="29">
        <v>2310</v>
      </c>
      <c r="C88" s="29">
        <v>5169</v>
      </c>
      <c r="D88" s="13" t="s">
        <v>49</v>
      </c>
      <c r="E88" s="14"/>
    </row>
    <row r="89" spans="2:6" x14ac:dyDescent="0.25">
      <c r="B89" s="29">
        <v>2310</v>
      </c>
      <c r="C89" s="29">
        <v>5171</v>
      </c>
      <c r="D89" s="13" t="s">
        <v>55</v>
      </c>
      <c r="E89" s="14"/>
      <c r="F89" t="s">
        <v>315</v>
      </c>
    </row>
    <row r="90" spans="2:6" x14ac:dyDescent="0.25">
      <c r="B90" s="123">
        <v>2310</v>
      </c>
      <c r="C90" s="123">
        <v>6121</v>
      </c>
      <c r="D90" s="116" t="s">
        <v>56</v>
      </c>
      <c r="E90" s="125">
        <v>550000</v>
      </c>
      <c r="F90" s="126" t="s">
        <v>346</v>
      </c>
    </row>
    <row r="91" spans="2:6" x14ac:dyDescent="0.25">
      <c r="B91" s="190" t="s">
        <v>19</v>
      </c>
      <c r="C91" s="190"/>
      <c r="D91" s="13"/>
      <c r="E91" s="16">
        <f>SUM(E86:E90)</f>
        <v>712000</v>
      </c>
    </row>
    <row r="92" spans="2:6" x14ac:dyDescent="0.25">
      <c r="B92" s="17" t="s">
        <v>334</v>
      </c>
      <c r="C92" s="13"/>
      <c r="D92" s="13"/>
      <c r="E92" s="14"/>
    </row>
    <row r="93" spans="2:6" x14ac:dyDescent="0.25">
      <c r="B93" s="29">
        <v>2321</v>
      </c>
      <c r="C93" s="29">
        <v>5169</v>
      </c>
      <c r="D93" s="13" t="s">
        <v>49</v>
      </c>
      <c r="E93" s="30">
        <v>0</v>
      </c>
    </row>
    <row r="94" spans="2:6" x14ac:dyDescent="0.25">
      <c r="B94" s="29">
        <v>2321</v>
      </c>
      <c r="C94" s="29">
        <v>5170</v>
      </c>
      <c r="D94" s="13" t="s">
        <v>55</v>
      </c>
      <c r="E94" s="30">
        <v>0</v>
      </c>
      <c r="F94" t="s">
        <v>315</v>
      </c>
    </row>
    <row r="95" spans="2:6" x14ac:dyDescent="0.25">
      <c r="B95" s="29">
        <v>2321</v>
      </c>
      <c r="C95" s="29">
        <v>6121</v>
      </c>
      <c r="D95" s="13" t="s">
        <v>56</v>
      </c>
      <c r="E95" s="30">
        <v>0</v>
      </c>
    </row>
    <row r="96" spans="2:6" x14ac:dyDescent="0.25">
      <c r="B96" s="190" t="s">
        <v>57</v>
      </c>
      <c r="C96" s="190"/>
      <c r="D96" s="13"/>
      <c r="E96" s="25">
        <f>SUM(E93:E95)</f>
        <v>0</v>
      </c>
    </row>
    <row r="97" spans="2:6" x14ac:dyDescent="0.25">
      <c r="B97" s="17" t="s">
        <v>58</v>
      </c>
      <c r="C97" s="101"/>
      <c r="D97" s="13"/>
      <c r="E97" s="16"/>
    </row>
    <row r="98" spans="2:6" x14ac:dyDescent="0.25">
      <c r="B98" s="29">
        <v>3111</v>
      </c>
      <c r="C98" s="29">
        <v>5011</v>
      </c>
      <c r="D98" s="13" t="s">
        <v>59</v>
      </c>
      <c r="E98" s="113">
        <v>370000</v>
      </c>
      <c r="F98" t="s">
        <v>316</v>
      </c>
    </row>
    <row r="99" spans="2:6" x14ac:dyDescent="0.25">
      <c r="B99" s="29">
        <v>3111</v>
      </c>
      <c r="C99" s="29">
        <v>5021</v>
      </c>
      <c r="D99" s="13" t="s">
        <v>300</v>
      </c>
      <c r="E99" s="113">
        <v>50000</v>
      </c>
      <c r="F99" t="s">
        <v>317</v>
      </c>
    </row>
    <row r="100" spans="2:6" x14ac:dyDescent="0.25">
      <c r="B100" s="29">
        <v>3111</v>
      </c>
      <c r="C100" s="29">
        <v>5031</v>
      </c>
      <c r="D100" s="13" t="s">
        <v>60</v>
      </c>
      <c r="E100" s="113">
        <v>92500</v>
      </c>
    </row>
    <row r="101" spans="2:6" x14ac:dyDescent="0.25">
      <c r="B101" s="29">
        <v>3111</v>
      </c>
      <c r="C101" s="29">
        <v>5032</v>
      </c>
      <c r="D101" s="13" t="s">
        <v>61</v>
      </c>
      <c r="E101" s="113">
        <v>33300</v>
      </c>
    </row>
    <row r="102" spans="2:6" x14ac:dyDescent="0.25">
      <c r="B102" s="29">
        <v>3111</v>
      </c>
      <c r="C102" s="29">
        <v>5137</v>
      </c>
      <c r="D102" s="13" t="s">
        <v>51</v>
      </c>
      <c r="E102" s="113">
        <v>20000</v>
      </c>
    </row>
    <row r="103" spans="2:6" x14ac:dyDescent="0.25">
      <c r="B103" s="29">
        <v>3111</v>
      </c>
      <c r="C103" s="29">
        <v>5139</v>
      </c>
      <c r="D103" s="13" t="s">
        <v>62</v>
      </c>
      <c r="E103" s="113">
        <v>20000</v>
      </c>
    </row>
    <row r="104" spans="2:6" x14ac:dyDescent="0.25">
      <c r="B104" s="29">
        <v>3111</v>
      </c>
      <c r="C104" s="29">
        <v>5173</v>
      </c>
      <c r="D104" s="13" t="s">
        <v>232</v>
      </c>
      <c r="E104" s="113">
        <v>4000</v>
      </c>
      <c r="F104" t="s">
        <v>318</v>
      </c>
    </row>
    <row r="105" spans="2:6" x14ac:dyDescent="0.25">
      <c r="B105" s="29">
        <v>3111</v>
      </c>
      <c r="C105" s="29">
        <v>5169</v>
      </c>
      <c r="D105" s="13" t="s">
        <v>49</v>
      </c>
      <c r="E105" s="113">
        <v>20000</v>
      </c>
    </row>
    <row r="106" spans="2:6" x14ac:dyDescent="0.25">
      <c r="B106" s="190" t="s">
        <v>19</v>
      </c>
      <c r="C106" s="190"/>
      <c r="D106" s="13"/>
      <c r="E106" s="16">
        <f>SUM(E98:E105)</f>
        <v>609800</v>
      </c>
    </row>
    <row r="107" spans="2:6" x14ac:dyDescent="0.25">
      <c r="B107" s="17" t="s">
        <v>63</v>
      </c>
      <c r="C107" s="13"/>
      <c r="D107" s="13"/>
      <c r="E107" s="14"/>
    </row>
    <row r="108" spans="2:6" x14ac:dyDescent="0.25">
      <c r="B108" s="29">
        <v>3314</v>
      </c>
      <c r="C108" s="29">
        <v>5136</v>
      </c>
      <c r="D108" s="13" t="s">
        <v>64</v>
      </c>
      <c r="E108" s="108">
        <v>1000</v>
      </c>
    </row>
    <row r="109" spans="2:6" x14ac:dyDescent="0.25">
      <c r="B109" s="29">
        <v>3314</v>
      </c>
      <c r="C109" s="29">
        <v>5213</v>
      </c>
      <c r="D109" s="13" t="s">
        <v>65</v>
      </c>
      <c r="E109" s="108">
        <v>4500</v>
      </c>
    </row>
    <row r="110" spans="2:6" x14ac:dyDescent="0.25">
      <c r="B110" s="190" t="s">
        <v>19</v>
      </c>
      <c r="C110" s="190"/>
      <c r="D110" s="13"/>
      <c r="E110" s="16">
        <f>SUM(E108:E109)</f>
        <v>5500</v>
      </c>
    </row>
    <row r="111" spans="2:6" x14ac:dyDescent="0.25">
      <c r="B111" s="17" t="s">
        <v>66</v>
      </c>
      <c r="C111" s="101"/>
      <c r="D111" s="13"/>
      <c r="E111" s="16"/>
    </row>
    <row r="112" spans="2:6" x14ac:dyDescent="0.25">
      <c r="B112" s="29">
        <v>3326</v>
      </c>
      <c r="C112" s="29">
        <v>5222</v>
      </c>
      <c r="D112" s="13" t="s">
        <v>67</v>
      </c>
      <c r="E112" s="113">
        <v>10000</v>
      </c>
      <c r="F112" t="s">
        <v>320</v>
      </c>
    </row>
    <row r="113" spans="2:6" x14ac:dyDescent="0.25">
      <c r="B113" s="123">
        <v>3326</v>
      </c>
      <c r="C113" s="123">
        <v>5171</v>
      </c>
      <c r="D113" s="116" t="s">
        <v>347</v>
      </c>
      <c r="E113" s="124">
        <v>30000</v>
      </c>
    </row>
    <row r="114" spans="2:6" x14ac:dyDescent="0.25">
      <c r="B114" s="123">
        <v>3326</v>
      </c>
      <c r="C114" s="123">
        <v>6121</v>
      </c>
      <c r="D114" s="116" t="s">
        <v>68</v>
      </c>
      <c r="E114" s="124">
        <v>300000</v>
      </c>
      <c r="F114" s="126" t="s">
        <v>348</v>
      </c>
    </row>
    <row r="115" spans="2:6" x14ac:dyDescent="0.25">
      <c r="B115" s="29">
        <v>3326</v>
      </c>
      <c r="C115" s="29">
        <v>6121</v>
      </c>
      <c r="D115" s="13" t="s">
        <v>68</v>
      </c>
      <c r="E115" s="113">
        <v>60500</v>
      </c>
      <c r="F115" t="s">
        <v>319</v>
      </c>
    </row>
    <row r="116" spans="2:6" x14ac:dyDescent="0.25">
      <c r="B116" s="190" t="s">
        <v>19</v>
      </c>
      <c r="C116" s="190"/>
      <c r="D116" s="13"/>
      <c r="E116" s="16">
        <f>SUM(E112:E115)</f>
        <v>400500</v>
      </c>
    </row>
    <row r="117" spans="2:6" x14ac:dyDescent="0.25">
      <c r="B117" s="17" t="s">
        <v>69</v>
      </c>
      <c r="C117" s="101"/>
      <c r="D117" s="13"/>
      <c r="E117" s="16"/>
    </row>
    <row r="118" spans="2:6" x14ac:dyDescent="0.25">
      <c r="B118" s="29">
        <v>3341</v>
      </c>
      <c r="C118" s="29">
        <v>5139</v>
      </c>
      <c r="D118" s="13" t="s">
        <v>62</v>
      </c>
      <c r="E118" s="30">
        <v>5000</v>
      </c>
      <c r="F118" t="s">
        <v>322</v>
      </c>
    </row>
    <row r="119" spans="2:6" x14ac:dyDescent="0.25">
      <c r="B119" s="29">
        <v>3341</v>
      </c>
      <c r="C119" s="29">
        <v>5169</v>
      </c>
      <c r="D119" s="13" t="s">
        <v>301</v>
      </c>
      <c r="E119" s="113">
        <v>1620</v>
      </c>
      <c r="F119" t="s">
        <v>321</v>
      </c>
    </row>
    <row r="120" spans="2:6" x14ac:dyDescent="0.25">
      <c r="B120" s="190" t="s">
        <v>19</v>
      </c>
      <c r="C120" s="190"/>
      <c r="D120" s="13"/>
      <c r="E120" s="16">
        <f>SUM(E118:E119)</f>
        <v>6620</v>
      </c>
    </row>
    <row r="121" spans="2:6" x14ac:dyDescent="0.25">
      <c r="B121" s="17" t="s">
        <v>70</v>
      </c>
      <c r="C121" s="13"/>
      <c r="D121" s="13"/>
      <c r="E121" s="14"/>
    </row>
    <row r="122" spans="2:6" x14ac:dyDescent="0.25">
      <c r="B122" s="29">
        <v>3399</v>
      </c>
      <c r="C122" s="29">
        <v>5138</v>
      </c>
      <c r="D122" s="13" t="s">
        <v>71</v>
      </c>
      <c r="E122" s="30"/>
      <c r="F122" t="s">
        <v>325</v>
      </c>
    </row>
    <row r="123" spans="2:6" x14ac:dyDescent="0.25">
      <c r="B123" s="29">
        <v>3399</v>
      </c>
      <c r="C123" s="29">
        <v>5139</v>
      </c>
      <c r="D123" s="13" t="s">
        <v>62</v>
      </c>
      <c r="E123" s="30">
        <v>20000</v>
      </c>
    </row>
    <row r="124" spans="2:6" x14ac:dyDescent="0.25">
      <c r="B124" s="29">
        <v>3399</v>
      </c>
      <c r="C124" s="29">
        <v>5156</v>
      </c>
      <c r="D124" s="13" t="s">
        <v>48</v>
      </c>
      <c r="E124" s="30">
        <v>5000</v>
      </c>
    </row>
    <row r="125" spans="2:6" x14ac:dyDescent="0.25">
      <c r="B125" s="29">
        <v>3399</v>
      </c>
      <c r="C125" s="29">
        <v>5164</v>
      </c>
      <c r="D125" s="13" t="s">
        <v>72</v>
      </c>
      <c r="E125" s="30"/>
    </row>
    <row r="126" spans="2:6" x14ac:dyDescent="0.25">
      <c r="B126" s="29">
        <v>3399</v>
      </c>
      <c r="C126" s="29">
        <v>5169</v>
      </c>
      <c r="D126" s="13" t="s">
        <v>49</v>
      </c>
      <c r="E126" s="30">
        <v>10000</v>
      </c>
    </row>
    <row r="127" spans="2:6" x14ac:dyDescent="0.25">
      <c r="B127" s="29">
        <v>3399</v>
      </c>
      <c r="C127" s="29">
        <v>5175</v>
      </c>
      <c r="D127" s="13" t="s">
        <v>73</v>
      </c>
      <c r="E127" s="30">
        <v>20000</v>
      </c>
    </row>
    <row r="128" spans="2:6" x14ac:dyDescent="0.25">
      <c r="B128" s="29">
        <v>3399</v>
      </c>
      <c r="C128" s="29">
        <v>5194</v>
      </c>
      <c r="D128" s="13" t="s">
        <v>74</v>
      </c>
      <c r="E128" s="30">
        <v>15000</v>
      </c>
    </row>
    <row r="129" spans="2:6" x14ac:dyDescent="0.25">
      <c r="B129" s="29">
        <v>3399</v>
      </c>
      <c r="C129" s="29">
        <v>5222</v>
      </c>
      <c r="D129" s="13" t="s">
        <v>75</v>
      </c>
      <c r="E129" s="30">
        <v>5000</v>
      </c>
      <c r="F129" t="s">
        <v>324</v>
      </c>
    </row>
    <row r="130" spans="2:6" x14ac:dyDescent="0.25">
      <c r="B130" s="29">
        <v>3399</v>
      </c>
      <c r="C130" s="29">
        <v>5492</v>
      </c>
      <c r="D130" s="13" t="s">
        <v>76</v>
      </c>
      <c r="E130" s="30">
        <v>7000</v>
      </c>
    </row>
    <row r="131" spans="2:6" x14ac:dyDescent="0.25">
      <c r="B131" s="29">
        <v>3399</v>
      </c>
      <c r="C131" s="29">
        <v>5493</v>
      </c>
      <c r="D131" s="13" t="s">
        <v>77</v>
      </c>
      <c r="E131" s="30">
        <v>15000</v>
      </c>
      <c r="F131" t="s">
        <v>323</v>
      </c>
    </row>
    <row r="132" spans="2:6" x14ac:dyDescent="0.25">
      <c r="B132" s="190" t="s">
        <v>19</v>
      </c>
      <c r="C132" s="190"/>
      <c r="D132" s="13"/>
      <c r="E132" s="16">
        <f>SUM(E122:E131)</f>
        <v>97000</v>
      </c>
    </row>
    <row r="133" spans="2:6" x14ac:dyDescent="0.25">
      <c r="B133" s="17" t="s">
        <v>78</v>
      </c>
      <c r="C133" s="101"/>
      <c r="D133" s="13"/>
      <c r="E133" s="16"/>
    </row>
    <row r="134" spans="2:6" x14ac:dyDescent="0.25">
      <c r="B134" s="29">
        <v>3412</v>
      </c>
      <c r="C134" s="29">
        <v>5169</v>
      </c>
      <c r="D134" s="13" t="s">
        <v>305</v>
      </c>
      <c r="E134" s="30">
        <v>3000</v>
      </c>
      <c r="F134" t="s">
        <v>326</v>
      </c>
    </row>
    <row r="135" spans="2:6" x14ac:dyDescent="0.25">
      <c r="B135" s="190" t="s">
        <v>19</v>
      </c>
      <c r="C135" s="190"/>
      <c r="D135" s="13"/>
      <c r="E135" s="16">
        <f>SUM(E134:E134)</f>
        <v>3000</v>
      </c>
    </row>
    <row r="136" spans="2:6" x14ac:dyDescent="0.25">
      <c r="B136" s="17" t="s">
        <v>79</v>
      </c>
      <c r="C136" s="101"/>
      <c r="D136" s="13"/>
      <c r="E136" s="16"/>
    </row>
    <row r="137" spans="2:6" x14ac:dyDescent="0.25">
      <c r="B137" s="29"/>
      <c r="C137" s="29"/>
      <c r="D137" s="13"/>
      <c r="E137" s="30"/>
    </row>
    <row r="138" spans="2:6" x14ac:dyDescent="0.25">
      <c r="B138" s="29">
        <v>3421</v>
      </c>
      <c r="C138" s="29">
        <v>5321</v>
      </c>
      <c r="D138" s="13" t="s">
        <v>80</v>
      </c>
      <c r="E138" s="113">
        <v>20000</v>
      </c>
      <c r="F138" t="s">
        <v>327</v>
      </c>
    </row>
    <row r="139" spans="2:6" x14ac:dyDescent="0.25">
      <c r="B139" s="29">
        <v>3421</v>
      </c>
      <c r="C139" s="29">
        <v>5499</v>
      </c>
      <c r="D139" s="13" t="s">
        <v>81</v>
      </c>
      <c r="E139" s="113">
        <v>6000</v>
      </c>
      <c r="F139" t="s">
        <v>328</v>
      </c>
    </row>
    <row r="140" spans="2:6" x14ac:dyDescent="0.25">
      <c r="B140" s="190" t="s">
        <v>19</v>
      </c>
      <c r="C140" s="190"/>
      <c r="D140" s="13"/>
      <c r="E140" s="16">
        <f>SUM(E137:E139)</f>
        <v>26000</v>
      </c>
    </row>
    <row r="141" spans="2:6" x14ac:dyDescent="0.25">
      <c r="B141" s="17" t="s">
        <v>24</v>
      </c>
      <c r="C141" s="13"/>
      <c r="D141" s="13"/>
      <c r="E141" s="14"/>
    </row>
    <row r="142" spans="2:6" x14ac:dyDescent="0.25">
      <c r="B142" s="29">
        <v>3612</v>
      </c>
      <c r="C142" s="29">
        <v>5139</v>
      </c>
      <c r="D142" s="13" t="s">
        <v>62</v>
      </c>
      <c r="E142" s="14"/>
    </row>
    <row r="143" spans="2:6" x14ac:dyDescent="0.25">
      <c r="B143" s="29">
        <v>3612</v>
      </c>
      <c r="C143" s="29">
        <v>5169</v>
      </c>
      <c r="D143" s="13" t="s">
        <v>49</v>
      </c>
      <c r="E143" s="14">
        <v>0</v>
      </c>
      <c r="F143" t="s">
        <v>329</v>
      </c>
    </row>
    <row r="144" spans="2:6" x14ac:dyDescent="0.25">
      <c r="B144" s="29">
        <v>3612</v>
      </c>
      <c r="C144" s="29">
        <v>5171</v>
      </c>
      <c r="D144" s="13" t="s">
        <v>55</v>
      </c>
      <c r="E144" s="14"/>
    </row>
    <row r="145" spans="2:6" x14ac:dyDescent="0.25">
      <c r="B145" s="190" t="s">
        <v>19</v>
      </c>
      <c r="C145" s="190"/>
      <c r="D145" s="13"/>
      <c r="E145" s="16">
        <f>SUM(E142:E144)</f>
        <v>0</v>
      </c>
    </row>
    <row r="146" spans="2:6" x14ac:dyDescent="0.25">
      <c r="B146" s="17" t="s">
        <v>26</v>
      </c>
      <c r="C146" s="13"/>
      <c r="D146" s="13"/>
      <c r="E146" s="14"/>
    </row>
    <row r="147" spans="2:6" x14ac:dyDescent="0.25">
      <c r="B147" s="29">
        <v>3613</v>
      </c>
      <c r="C147" s="29">
        <v>5137</v>
      </c>
      <c r="D147" s="13" t="s">
        <v>51</v>
      </c>
      <c r="E147" s="14"/>
    </row>
    <row r="148" spans="2:6" x14ac:dyDescent="0.25">
      <c r="B148" s="29">
        <v>3613</v>
      </c>
      <c r="C148" s="29">
        <v>5139</v>
      </c>
      <c r="D148" s="13" t="s">
        <v>62</v>
      </c>
      <c r="E148" s="14"/>
      <c r="F148" t="s">
        <v>306</v>
      </c>
    </row>
    <row r="149" spans="2:6" x14ac:dyDescent="0.25">
      <c r="B149" s="29">
        <v>3613</v>
      </c>
      <c r="C149" s="29">
        <v>5153</v>
      </c>
      <c r="D149" s="13" t="s">
        <v>82</v>
      </c>
      <c r="E149" s="108">
        <v>20000</v>
      </c>
    </row>
    <row r="150" spans="2:6" x14ac:dyDescent="0.25">
      <c r="B150" s="29">
        <v>3613</v>
      </c>
      <c r="C150" s="29">
        <v>5154</v>
      </c>
      <c r="D150" s="13" t="s">
        <v>83</v>
      </c>
      <c r="E150" s="108">
        <v>50000</v>
      </c>
    </row>
    <row r="151" spans="2:6" x14ac:dyDescent="0.25">
      <c r="B151" s="29">
        <v>3613</v>
      </c>
      <c r="C151" s="29">
        <v>5169</v>
      </c>
      <c r="D151" s="13" t="s">
        <v>49</v>
      </c>
      <c r="E151" s="14">
        <v>30000</v>
      </c>
    </row>
    <row r="152" spans="2:6" x14ac:dyDescent="0.25">
      <c r="B152" s="29">
        <v>3613</v>
      </c>
      <c r="C152" s="29">
        <v>5171</v>
      </c>
      <c r="D152" s="13" t="s">
        <v>55</v>
      </c>
      <c r="E152" s="14">
        <v>40000</v>
      </c>
    </row>
    <row r="153" spans="2:6" x14ac:dyDescent="0.25">
      <c r="B153" s="29">
        <v>3613</v>
      </c>
      <c r="C153" s="29">
        <v>5499</v>
      </c>
      <c r="D153" s="13" t="s">
        <v>307</v>
      </c>
      <c r="E153" s="108">
        <v>36000</v>
      </c>
    </row>
    <row r="154" spans="2:6" x14ac:dyDescent="0.25">
      <c r="B154" s="29">
        <v>3613</v>
      </c>
      <c r="C154" s="29">
        <v>6121</v>
      </c>
      <c r="D154" s="13" t="s">
        <v>84</v>
      </c>
      <c r="E154" s="30"/>
      <c r="F154" t="s">
        <v>330</v>
      </c>
    </row>
    <row r="155" spans="2:6" x14ac:dyDescent="0.25">
      <c r="B155" s="190" t="s">
        <v>19</v>
      </c>
      <c r="C155" s="190"/>
      <c r="D155" s="13"/>
      <c r="E155" s="16">
        <f>SUM(E147:E154)</f>
        <v>176000</v>
      </c>
    </row>
    <row r="156" spans="2:6" x14ac:dyDescent="0.25">
      <c r="B156" s="17" t="s">
        <v>85</v>
      </c>
      <c r="C156" s="13"/>
      <c r="D156" s="13"/>
      <c r="E156" s="30"/>
    </row>
    <row r="157" spans="2:6" x14ac:dyDescent="0.25">
      <c r="B157" s="29">
        <v>3631</v>
      </c>
      <c r="C157" s="29">
        <v>5139</v>
      </c>
      <c r="D157" s="13" t="s">
        <v>86</v>
      </c>
      <c r="E157" s="30">
        <v>0</v>
      </c>
    </row>
    <row r="158" spans="2:6" x14ac:dyDescent="0.25">
      <c r="B158" s="29">
        <v>3631</v>
      </c>
      <c r="C158" s="29">
        <v>5154</v>
      </c>
      <c r="D158" s="13" t="s">
        <v>83</v>
      </c>
      <c r="E158" s="113">
        <v>25000</v>
      </c>
    </row>
    <row r="159" spans="2:6" x14ac:dyDescent="0.25">
      <c r="B159" s="29">
        <v>3631</v>
      </c>
      <c r="C159" s="29">
        <v>5171</v>
      </c>
      <c r="D159" s="13" t="s">
        <v>55</v>
      </c>
      <c r="E159" s="113">
        <v>5000</v>
      </c>
    </row>
    <row r="160" spans="2:6" x14ac:dyDescent="0.25">
      <c r="B160" s="29">
        <v>3631</v>
      </c>
      <c r="C160" s="29">
        <v>6121</v>
      </c>
      <c r="D160" s="13" t="s">
        <v>84</v>
      </c>
      <c r="E160" s="30">
        <v>0</v>
      </c>
      <c r="F160" t="s">
        <v>308</v>
      </c>
    </row>
    <row r="161" spans="2:6" x14ac:dyDescent="0.25">
      <c r="B161" s="190" t="s">
        <v>19</v>
      </c>
      <c r="C161" s="190"/>
      <c r="D161" s="13"/>
      <c r="E161" s="16">
        <f>SUM(E157:E160)</f>
        <v>30000</v>
      </c>
    </row>
    <row r="162" spans="2:6" x14ac:dyDescent="0.25">
      <c r="B162" s="17" t="s">
        <v>335</v>
      </c>
      <c r="C162" s="101"/>
      <c r="D162" s="13"/>
      <c r="E162" s="16"/>
    </row>
    <row r="163" spans="2:6" x14ac:dyDescent="0.25">
      <c r="B163" s="29">
        <v>3632</v>
      </c>
      <c r="C163" s="29">
        <v>5137</v>
      </c>
      <c r="D163" s="13" t="s">
        <v>51</v>
      </c>
      <c r="E163" s="20">
        <v>0</v>
      </c>
    </row>
    <row r="164" spans="2:6" x14ac:dyDescent="0.25">
      <c r="B164" s="29">
        <v>3632</v>
      </c>
      <c r="C164" s="29">
        <v>5156</v>
      </c>
      <c r="D164" s="13" t="s">
        <v>48</v>
      </c>
      <c r="E164" s="20"/>
    </row>
    <row r="165" spans="2:6" x14ac:dyDescent="0.25">
      <c r="B165" s="29">
        <v>3632</v>
      </c>
      <c r="C165" s="29">
        <v>5169</v>
      </c>
      <c r="D165" s="13" t="s">
        <v>49</v>
      </c>
      <c r="E165" s="20"/>
    </row>
    <row r="166" spans="2:6" x14ac:dyDescent="0.25">
      <c r="B166" s="29">
        <v>3632</v>
      </c>
      <c r="C166" s="29">
        <v>5171</v>
      </c>
      <c r="D166" s="13" t="s">
        <v>55</v>
      </c>
      <c r="E166" s="20"/>
      <c r="F166" t="s">
        <v>329</v>
      </c>
    </row>
    <row r="167" spans="2:6" x14ac:dyDescent="0.25">
      <c r="B167" s="29">
        <v>3632</v>
      </c>
      <c r="C167" s="29">
        <v>5172</v>
      </c>
      <c r="D167" s="13" t="s">
        <v>87</v>
      </c>
      <c r="E167" s="20">
        <v>0</v>
      </c>
    </row>
    <row r="168" spans="2:6" x14ac:dyDescent="0.25">
      <c r="B168" s="190" t="s">
        <v>19</v>
      </c>
      <c r="C168" s="190"/>
      <c r="D168" s="13"/>
      <c r="E168" s="16">
        <f>SUM(E163:E167)</f>
        <v>0</v>
      </c>
    </row>
    <row r="169" spans="2:6" x14ac:dyDescent="0.25">
      <c r="B169" s="17" t="s">
        <v>88</v>
      </c>
      <c r="C169" s="13"/>
      <c r="D169" s="13"/>
      <c r="E169" s="14"/>
    </row>
    <row r="170" spans="2:6" x14ac:dyDescent="0.25">
      <c r="B170" s="123">
        <v>3635</v>
      </c>
      <c r="C170" s="123">
        <v>5169</v>
      </c>
      <c r="D170" s="116" t="s">
        <v>89</v>
      </c>
      <c r="E170" s="125">
        <v>200000</v>
      </c>
    </row>
    <row r="171" spans="2:6" x14ac:dyDescent="0.25">
      <c r="B171" s="190" t="s">
        <v>19</v>
      </c>
      <c r="C171" s="190"/>
      <c r="D171" s="13"/>
      <c r="E171" s="16">
        <f>SUM(E170)</f>
        <v>200000</v>
      </c>
    </row>
    <row r="172" spans="2:6" x14ac:dyDescent="0.25">
      <c r="B172" s="189" t="s">
        <v>90</v>
      </c>
      <c r="C172" s="189"/>
      <c r="D172" s="13"/>
      <c r="E172" s="30"/>
    </row>
    <row r="173" spans="2:6" x14ac:dyDescent="0.25">
      <c r="B173" s="128">
        <v>3636</v>
      </c>
      <c r="C173" s="128">
        <v>5169</v>
      </c>
      <c r="D173" s="116" t="s">
        <v>349</v>
      </c>
      <c r="E173" s="124">
        <v>30000</v>
      </c>
    </row>
    <row r="174" spans="2:6" x14ac:dyDescent="0.25">
      <c r="B174" s="128">
        <v>3636</v>
      </c>
      <c r="C174" s="128">
        <v>6121</v>
      </c>
      <c r="D174" s="116" t="s">
        <v>350</v>
      </c>
      <c r="E174" s="124">
        <v>100000</v>
      </c>
    </row>
    <row r="175" spans="2:6" x14ac:dyDescent="0.25">
      <c r="B175" s="190" t="s">
        <v>19</v>
      </c>
      <c r="C175" s="190"/>
      <c r="D175" s="13"/>
      <c r="E175" s="16">
        <f>SUM(E173:E174)</f>
        <v>130000</v>
      </c>
    </row>
    <row r="176" spans="2:6" x14ac:dyDescent="0.25">
      <c r="B176" s="102" t="s">
        <v>91</v>
      </c>
      <c r="C176" s="19"/>
      <c r="D176" s="13"/>
      <c r="E176" s="14"/>
    </row>
    <row r="177" spans="2:7" x14ac:dyDescent="0.25">
      <c r="B177" s="29">
        <v>3639</v>
      </c>
      <c r="C177" s="29">
        <v>5329</v>
      </c>
      <c r="D177" s="13" t="s">
        <v>309</v>
      </c>
      <c r="E177" s="108">
        <v>21700</v>
      </c>
      <c r="F177" t="s">
        <v>336</v>
      </c>
    </row>
    <row r="178" spans="2:7" x14ac:dyDescent="0.25">
      <c r="B178" s="29">
        <v>3639</v>
      </c>
      <c r="C178" s="29">
        <v>6130</v>
      </c>
      <c r="D178" s="13" t="s">
        <v>92</v>
      </c>
      <c r="E178" s="14"/>
    </row>
    <row r="179" spans="2:7" x14ac:dyDescent="0.25">
      <c r="B179" s="190" t="s">
        <v>19</v>
      </c>
      <c r="C179" s="190"/>
      <c r="D179" s="13"/>
      <c r="E179" s="16">
        <f>SUM(E177:E178)</f>
        <v>21700</v>
      </c>
    </row>
    <row r="180" spans="2:7" x14ac:dyDescent="0.25">
      <c r="B180" s="17" t="s">
        <v>93</v>
      </c>
      <c r="C180" s="13"/>
      <c r="D180" s="13"/>
      <c r="E180" s="14"/>
    </row>
    <row r="181" spans="2:7" x14ac:dyDescent="0.25">
      <c r="B181" s="29">
        <v>3722</v>
      </c>
      <c r="C181" s="29">
        <v>5169</v>
      </c>
      <c r="D181" s="13" t="s">
        <v>49</v>
      </c>
      <c r="E181" s="108">
        <v>275000</v>
      </c>
    </row>
    <row r="182" spans="2:7" x14ac:dyDescent="0.25">
      <c r="B182" s="190" t="s">
        <v>19</v>
      </c>
      <c r="C182" s="190"/>
      <c r="D182" s="13"/>
      <c r="E182" s="16">
        <f>SUM(E181)</f>
        <v>275000</v>
      </c>
    </row>
    <row r="183" spans="2:7" x14ac:dyDescent="0.25">
      <c r="B183" s="121" t="s">
        <v>355</v>
      </c>
      <c r="C183" s="115"/>
      <c r="D183" s="116"/>
      <c r="E183" s="117"/>
    </row>
    <row r="184" spans="2:7" x14ac:dyDescent="0.25">
      <c r="B184" s="123">
        <v>3723</v>
      </c>
      <c r="C184" s="123">
        <v>5137</v>
      </c>
      <c r="D184" s="116" t="s">
        <v>354</v>
      </c>
      <c r="E184" s="124">
        <v>40000</v>
      </c>
    </row>
    <row r="185" spans="2:7" x14ac:dyDescent="0.25">
      <c r="B185" s="191" t="s">
        <v>19</v>
      </c>
      <c r="C185" s="191"/>
      <c r="D185" s="116"/>
      <c r="E185" s="117">
        <f>SUM(E184)</f>
        <v>40000</v>
      </c>
      <c r="G185" t="s">
        <v>143</v>
      </c>
    </row>
    <row r="186" spans="2:7" x14ac:dyDescent="0.25">
      <c r="B186" s="17" t="s">
        <v>94</v>
      </c>
      <c r="C186" s="13"/>
      <c r="D186" s="13"/>
      <c r="E186" s="14"/>
    </row>
    <row r="187" spans="2:7" x14ac:dyDescent="0.25">
      <c r="B187" s="29">
        <v>3745</v>
      </c>
      <c r="C187" s="29">
        <v>5011</v>
      </c>
      <c r="D187" s="13" t="s">
        <v>59</v>
      </c>
      <c r="E187" s="108">
        <v>477000</v>
      </c>
    </row>
    <row r="188" spans="2:7" x14ac:dyDescent="0.25">
      <c r="B188" s="29">
        <v>3745</v>
      </c>
      <c r="C188" s="29">
        <v>5021</v>
      </c>
      <c r="D188" s="13" t="s">
        <v>53</v>
      </c>
      <c r="E188" s="108">
        <v>6000</v>
      </c>
    </row>
    <row r="189" spans="2:7" x14ac:dyDescent="0.25">
      <c r="B189" s="29">
        <v>3745</v>
      </c>
      <c r="C189" s="29">
        <v>5031</v>
      </c>
      <c r="D189" s="13" t="s">
        <v>60</v>
      </c>
      <c r="E189" s="108">
        <v>119130</v>
      </c>
    </row>
    <row r="190" spans="2:7" x14ac:dyDescent="0.25">
      <c r="B190" s="29">
        <v>3745</v>
      </c>
      <c r="C190" s="29">
        <v>5032</v>
      </c>
      <c r="D190" s="13" t="s">
        <v>61</v>
      </c>
      <c r="E190" s="108">
        <v>42900</v>
      </c>
    </row>
    <row r="191" spans="2:7" x14ac:dyDescent="0.25">
      <c r="B191" s="29">
        <v>3745</v>
      </c>
      <c r="C191" s="29">
        <v>5038</v>
      </c>
      <c r="D191" s="13" t="s">
        <v>95</v>
      </c>
      <c r="E191" s="108">
        <v>1000</v>
      </c>
    </row>
    <row r="192" spans="2:7" x14ac:dyDescent="0.25">
      <c r="B192" s="29">
        <v>3745</v>
      </c>
      <c r="C192" s="29">
        <v>5132</v>
      </c>
      <c r="D192" s="13" t="s">
        <v>96</v>
      </c>
      <c r="E192" s="108">
        <v>6000</v>
      </c>
    </row>
    <row r="193" spans="2:5" x14ac:dyDescent="0.25">
      <c r="B193" s="29">
        <v>3745</v>
      </c>
      <c r="C193" s="29">
        <v>5137</v>
      </c>
      <c r="D193" s="13" t="s">
        <v>97</v>
      </c>
      <c r="E193" s="14">
        <v>10000</v>
      </c>
    </row>
    <row r="194" spans="2:5" x14ac:dyDescent="0.25">
      <c r="B194" s="29">
        <v>3745</v>
      </c>
      <c r="C194" s="29">
        <v>5139</v>
      </c>
      <c r="D194" s="13" t="s">
        <v>62</v>
      </c>
      <c r="E194" s="14">
        <v>30000</v>
      </c>
    </row>
    <row r="195" spans="2:5" x14ac:dyDescent="0.25">
      <c r="B195" s="29">
        <v>3745</v>
      </c>
      <c r="C195" s="29">
        <v>5156</v>
      </c>
      <c r="D195" s="13" t="s">
        <v>98</v>
      </c>
      <c r="E195" s="14">
        <v>40000</v>
      </c>
    </row>
    <row r="196" spans="2:5" x14ac:dyDescent="0.25">
      <c r="B196" s="29">
        <v>3745</v>
      </c>
      <c r="C196" s="29">
        <v>5167</v>
      </c>
      <c r="D196" s="13" t="s">
        <v>99</v>
      </c>
      <c r="E196" s="14">
        <v>1500</v>
      </c>
    </row>
    <row r="197" spans="2:5" x14ac:dyDescent="0.25">
      <c r="B197" s="29">
        <v>3745</v>
      </c>
      <c r="C197" s="29">
        <v>5169</v>
      </c>
      <c r="D197" s="13" t="s">
        <v>49</v>
      </c>
      <c r="E197" s="124">
        <v>50000</v>
      </c>
    </row>
    <row r="198" spans="2:5" x14ac:dyDescent="0.25">
      <c r="B198" s="29">
        <v>3745</v>
      </c>
      <c r="C198" s="29">
        <v>5171</v>
      </c>
      <c r="D198" s="13" t="s">
        <v>55</v>
      </c>
      <c r="E198" s="124">
        <v>60000</v>
      </c>
    </row>
    <row r="199" spans="2:5" x14ac:dyDescent="0.25">
      <c r="B199" s="29">
        <v>3745</v>
      </c>
      <c r="C199" s="29">
        <v>6121</v>
      </c>
      <c r="D199" s="13" t="s">
        <v>100</v>
      </c>
      <c r="E199" s="30"/>
    </row>
    <row r="200" spans="2:5" x14ac:dyDescent="0.25">
      <c r="B200" s="29">
        <v>3745</v>
      </c>
      <c r="C200" s="29">
        <v>6121</v>
      </c>
      <c r="D200" s="13" t="s">
        <v>289</v>
      </c>
      <c r="E200" s="30"/>
    </row>
    <row r="201" spans="2:5" x14ac:dyDescent="0.25">
      <c r="B201" s="29">
        <v>3745</v>
      </c>
      <c r="C201" s="29">
        <v>6122</v>
      </c>
      <c r="D201" s="13" t="s">
        <v>101</v>
      </c>
      <c r="E201" s="30"/>
    </row>
    <row r="202" spans="2:5" x14ac:dyDescent="0.25">
      <c r="B202" s="190" t="s">
        <v>19</v>
      </c>
      <c r="C202" s="190"/>
      <c r="D202" s="13"/>
      <c r="E202" s="16">
        <f>SUM(E187:E201)</f>
        <v>843530</v>
      </c>
    </row>
    <row r="203" spans="2:5" x14ac:dyDescent="0.25">
      <c r="B203" s="189" t="s">
        <v>102</v>
      </c>
      <c r="C203" s="189"/>
      <c r="D203" s="189"/>
      <c r="E203" s="14"/>
    </row>
    <row r="204" spans="2:5" x14ac:dyDescent="0.25">
      <c r="B204" s="29">
        <v>4351</v>
      </c>
      <c r="C204" s="29">
        <v>5222</v>
      </c>
      <c r="D204" s="13" t="s">
        <v>103</v>
      </c>
      <c r="E204" s="108">
        <v>50000</v>
      </c>
    </row>
    <row r="205" spans="2:5" x14ac:dyDescent="0.25">
      <c r="B205" s="190" t="s">
        <v>19</v>
      </c>
      <c r="C205" s="190"/>
      <c r="D205" s="13"/>
      <c r="E205" s="16">
        <f>SUM(E204)</f>
        <v>50000</v>
      </c>
    </row>
    <row r="206" spans="2:5" x14ac:dyDescent="0.25">
      <c r="B206" s="189" t="s">
        <v>104</v>
      </c>
      <c r="C206" s="189"/>
      <c r="D206" s="189"/>
      <c r="E206" s="16"/>
    </row>
    <row r="207" spans="2:5" x14ac:dyDescent="0.25">
      <c r="B207" s="29">
        <v>5212</v>
      </c>
      <c r="C207" s="29">
        <v>5901</v>
      </c>
      <c r="D207" s="13" t="s">
        <v>105</v>
      </c>
      <c r="E207" s="113">
        <v>20000</v>
      </c>
    </row>
    <row r="208" spans="2:5" x14ac:dyDescent="0.25">
      <c r="B208" s="190" t="s">
        <v>19</v>
      </c>
      <c r="C208" s="190"/>
      <c r="D208" s="13"/>
      <c r="E208" s="16">
        <f>SUM(E207)</f>
        <v>20000</v>
      </c>
    </row>
    <row r="209" spans="2:5" x14ac:dyDescent="0.25">
      <c r="B209" s="17" t="s">
        <v>106</v>
      </c>
      <c r="C209" s="13"/>
      <c r="D209" s="13"/>
      <c r="E209" s="14"/>
    </row>
    <row r="210" spans="2:5" x14ac:dyDescent="0.25">
      <c r="B210" s="29">
        <v>5512</v>
      </c>
      <c r="C210" s="29">
        <v>5019</v>
      </c>
      <c r="D210" s="13" t="s">
        <v>107</v>
      </c>
      <c r="E210" s="14">
        <v>0</v>
      </c>
    </row>
    <row r="211" spans="2:5" x14ac:dyDescent="0.25">
      <c r="B211" s="29">
        <v>5512</v>
      </c>
      <c r="C211" s="29">
        <v>5039</v>
      </c>
      <c r="D211" s="13" t="s">
        <v>108</v>
      </c>
      <c r="E211" s="14">
        <v>0</v>
      </c>
    </row>
    <row r="212" spans="2:5" x14ac:dyDescent="0.25">
      <c r="B212" s="29">
        <v>5512</v>
      </c>
      <c r="C212" s="29">
        <v>3134</v>
      </c>
      <c r="D212" s="13" t="s">
        <v>109</v>
      </c>
      <c r="E212" s="14">
        <v>5000</v>
      </c>
    </row>
    <row r="213" spans="2:5" x14ac:dyDescent="0.25">
      <c r="B213" s="29">
        <v>5512</v>
      </c>
      <c r="C213" s="29">
        <v>5137</v>
      </c>
      <c r="D213" s="13" t="s">
        <v>51</v>
      </c>
      <c r="E213" s="14">
        <v>10000</v>
      </c>
    </row>
    <row r="214" spans="2:5" x14ac:dyDescent="0.25">
      <c r="B214" s="29">
        <v>5512</v>
      </c>
      <c r="C214" s="29">
        <v>5139</v>
      </c>
      <c r="D214" s="13" t="s">
        <v>62</v>
      </c>
      <c r="E214" s="41">
        <v>10000</v>
      </c>
    </row>
    <row r="215" spans="2:5" x14ac:dyDescent="0.25">
      <c r="B215" s="29">
        <v>5512</v>
      </c>
      <c r="C215" s="29">
        <v>5154</v>
      </c>
      <c r="D215" s="13" t="s">
        <v>83</v>
      </c>
      <c r="E215" s="14">
        <v>5000</v>
      </c>
    </row>
    <row r="216" spans="2:5" x14ac:dyDescent="0.25">
      <c r="B216" s="29">
        <v>5512</v>
      </c>
      <c r="C216" s="29">
        <v>5156</v>
      </c>
      <c r="D216" s="13" t="s">
        <v>48</v>
      </c>
      <c r="E216" s="14">
        <v>4500</v>
      </c>
    </row>
    <row r="217" spans="2:5" x14ac:dyDescent="0.25">
      <c r="B217" s="29">
        <v>5512</v>
      </c>
      <c r="C217" s="29">
        <v>5167</v>
      </c>
      <c r="D217" s="13" t="s">
        <v>110</v>
      </c>
      <c r="E217" s="14">
        <v>0</v>
      </c>
    </row>
    <row r="218" spans="2:5" x14ac:dyDescent="0.25">
      <c r="B218" s="29">
        <v>5512</v>
      </c>
      <c r="C218" s="29">
        <v>5169</v>
      </c>
      <c r="D218" s="13" t="s">
        <v>49</v>
      </c>
      <c r="E218" s="14">
        <v>0</v>
      </c>
    </row>
    <row r="219" spans="2:5" x14ac:dyDescent="0.25">
      <c r="B219" s="29">
        <v>5512</v>
      </c>
      <c r="C219" s="29">
        <v>5194</v>
      </c>
      <c r="D219" s="13" t="s">
        <v>74</v>
      </c>
      <c r="E219" s="14">
        <v>1500</v>
      </c>
    </row>
    <row r="220" spans="2:5" x14ac:dyDescent="0.25">
      <c r="B220" s="190" t="s">
        <v>19</v>
      </c>
      <c r="C220" s="190"/>
      <c r="D220" s="13"/>
      <c r="E220" s="16">
        <f>SUM(E210:E219)</f>
        <v>36000</v>
      </c>
    </row>
    <row r="221" spans="2:5" x14ac:dyDescent="0.25">
      <c r="B221" s="42" t="s">
        <v>111</v>
      </c>
      <c r="C221" s="21"/>
      <c r="D221" s="21"/>
      <c r="E221" s="23"/>
    </row>
    <row r="222" spans="2:5" x14ac:dyDescent="0.25">
      <c r="B222" s="56">
        <v>6112</v>
      </c>
      <c r="C222" s="56">
        <v>5019</v>
      </c>
      <c r="D222" s="21" t="s">
        <v>107</v>
      </c>
      <c r="E222" s="111">
        <v>5000</v>
      </c>
    </row>
    <row r="223" spans="2:5" x14ac:dyDescent="0.25">
      <c r="B223" s="56">
        <v>6112</v>
      </c>
      <c r="C223" s="56">
        <v>5023</v>
      </c>
      <c r="D223" s="21" t="s">
        <v>112</v>
      </c>
      <c r="E223" s="111">
        <v>599260</v>
      </c>
    </row>
    <row r="224" spans="2:5" x14ac:dyDescent="0.25">
      <c r="B224" s="56">
        <v>6112</v>
      </c>
      <c r="C224" s="56">
        <v>5031</v>
      </c>
      <c r="D224" s="13" t="s">
        <v>60</v>
      </c>
      <c r="E224" s="23">
        <v>0</v>
      </c>
    </row>
    <row r="225" spans="2:5" x14ac:dyDescent="0.25">
      <c r="B225" s="56">
        <v>6112</v>
      </c>
      <c r="C225" s="56">
        <v>5032</v>
      </c>
      <c r="D225" s="21" t="s">
        <v>61</v>
      </c>
      <c r="E225" s="111">
        <v>53938</v>
      </c>
    </row>
    <row r="226" spans="2:5" x14ac:dyDescent="0.25">
      <c r="B226" s="56">
        <v>6112</v>
      </c>
      <c r="C226" s="56">
        <v>5039</v>
      </c>
      <c r="D226" s="21" t="s">
        <v>108</v>
      </c>
      <c r="E226" s="111">
        <v>1000</v>
      </c>
    </row>
    <row r="227" spans="2:5" x14ac:dyDescent="0.25">
      <c r="B227" s="56">
        <v>6112</v>
      </c>
      <c r="C227" s="56">
        <v>5167</v>
      </c>
      <c r="D227" s="13" t="s">
        <v>99</v>
      </c>
      <c r="E227" s="23">
        <v>1000</v>
      </c>
    </row>
    <row r="228" spans="2:5" x14ac:dyDescent="0.25">
      <c r="B228" s="56">
        <v>6112</v>
      </c>
      <c r="C228" s="56">
        <v>5173</v>
      </c>
      <c r="D228" s="13" t="s">
        <v>113</v>
      </c>
      <c r="E228" s="23">
        <v>500</v>
      </c>
    </row>
    <row r="229" spans="2:5" x14ac:dyDescent="0.25">
      <c r="B229" s="190" t="s">
        <v>19</v>
      </c>
      <c r="C229" s="190"/>
      <c r="D229" s="13"/>
      <c r="E229" s="16">
        <f>SUM(E222:E228)</f>
        <v>660698</v>
      </c>
    </row>
    <row r="230" spans="2:5" x14ac:dyDescent="0.25">
      <c r="B230" s="114" t="s">
        <v>337</v>
      </c>
      <c r="C230" s="115"/>
      <c r="D230" s="116"/>
      <c r="E230" s="117"/>
    </row>
    <row r="231" spans="2:5" x14ac:dyDescent="0.25">
      <c r="B231" s="115">
        <v>6118</v>
      </c>
      <c r="C231" s="115">
        <v>5019</v>
      </c>
      <c r="D231" s="116" t="s">
        <v>342</v>
      </c>
      <c r="E231" s="119">
        <v>1387</v>
      </c>
    </row>
    <row r="232" spans="2:5" x14ac:dyDescent="0.25">
      <c r="B232" s="115">
        <v>6118</v>
      </c>
      <c r="C232" s="115">
        <v>5021</v>
      </c>
      <c r="D232" s="116" t="s">
        <v>338</v>
      </c>
      <c r="E232" s="118">
        <v>10053</v>
      </c>
    </row>
    <row r="233" spans="2:5" x14ac:dyDescent="0.25">
      <c r="B233" s="115">
        <v>6118</v>
      </c>
      <c r="C233" s="115">
        <v>5039</v>
      </c>
      <c r="D233" s="116" t="s">
        <v>343</v>
      </c>
      <c r="E233" s="119">
        <v>471</v>
      </c>
    </row>
    <row r="234" spans="2:5" x14ac:dyDescent="0.25">
      <c r="B234" s="115">
        <v>6118</v>
      </c>
      <c r="C234" s="115">
        <v>5139</v>
      </c>
      <c r="D234" s="116" t="s">
        <v>339</v>
      </c>
      <c r="E234" s="119">
        <v>205</v>
      </c>
    </row>
    <row r="235" spans="2:5" x14ac:dyDescent="0.25">
      <c r="B235" s="115">
        <v>6118</v>
      </c>
      <c r="C235" s="115">
        <v>5161</v>
      </c>
      <c r="D235" s="116" t="s">
        <v>340</v>
      </c>
      <c r="E235" s="119">
        <v>76</v>
      </c>
    </row>
    <row r="236" spans="2:5" x14ac:dyDescent="0.25">
      <c r="B236" s="115">
        <v>6118</v>
      </c>
      <c r="C236" s="115">
        <v>5175</v>
      </c>
      <c r="D236" s="116" t="s">
        <v>341</v>
      </c>
      <c r="E236" s="119">
        <v>1560</v>
      </c>
    </row>
    <row r="237" spans="2:5" x14ac:dyDescent="0.25">
      <c r="B237" s="191" t="s">
        <v>19</v>
      </c>
      <c r="C237" s="191"/>
      <c r="D237" s="116"/>
      <c r="E237" s="120">
        <f>SUM(E231:E236)</f>
        <v>13752</v>
      </c>
    </row>
    <row r="238" spans="2:5" x14ac:dyDescent="0.25">
      <c r="B238" s="17" t="s">
        <v>114</v>
      </c>
      <c r="C238" s="13"/>
      <c r="D238" s="13"/>
      <c r="E238" s="14"/>
    </row>
    <row r="239" spans="2:5" x14ac:dyDescent="0.25">
      <c r="B239" s="29">
        <v>6171</v>
      </c>
      <c r="C239" s="29">
        <v>5011</v>
      </c>
      <c r="D239" s="13" t="s">
        <v>115</v>
      </c>
      <c r="E239" s="14"/>
    </row>
    <row r="240" spans="2:5" x14ac:dyDescent="0.25">
      <c r="B240" s="29">
        <v>6171</v>
      </c>
      <c r="C240" s="29">
        <v>5019</v>
      </c>
      <c r="D240" s="13" t="s">
        <v>116</v>
      </c>
      <c r="E240" s="14">
        <v>0</v>
      </c>
    </row>
    <row r="241" spans="2:6" x14ac:dyDescent="0.25">
      <c r="B241" s="29">
        <v>6171</v>
      </c>
      <c r="C241" s="29">
        <v>5021</v>
      </c>
      <c r="D241" s="13" t="s">
        <v>53</v>
      </c>
      <c r="E241" s="108">
        <v>435300</v>
      </c>
      <c r="F241" t="s">
        <v>311</v>
      </c>
    </row>
    <row r="242" spans="2:6" x14ac:dyDescent="0.25">
      <c r="B242" s="29">
        <v>6171</v>
      </c>
      <c r="C242" s="29">
        <v>5031</v>
      </c>
      <c r="D242" s="13" t="s">
        <v>60</v>
      </c>
      <c r="E242" s="14"/>
    </row>
    <row r="243" spans="2:6" x14ac:dyDescent="0.25">
      <c r="B243" s="29">
        <v>6171</v>
      </c>
      <c r="C243" s="29">
        <v>5032</v>
      </c>
      <c r="D243" s="13" t="s">
        <v>61</v>
      </c>
      <c r="E243" s="14"/>
    </row>
    <row r="244" spans="2:6" x14ac:dyDescent="0.25">
      <c r="B244" s="29">
        <v>6171</v>
      </c>
      <c r="C244" s="29">
        <v>5038</v>
      </c>
      <c r="D244" s="13" t="s">
        <v>95</v>
      </c>
      <c r="E244" s="14">
        <v>0</v>
      </c>
    </row>
    <row r="245" spans="2:6" x14ac:dyDescent="0.25">
      <c r="B245" s="29">
        <v>6171</v>
      </c>
      <c r="C245" s="29">
        <v>5039</v>
      </c>
      <c r="D245" s="13" t="s">
        <v>108</v>
      </c>
      <c r="E245" s="14">
        <v>0</v>
      </c>
    </row>
    <row r="246" spans="2:6" x14ac:dyDescent="0.25">
      <c r="B246" s="29">
        <v>6171</v>
      </c>
      <c r="C246" s="29">
        <v>5136</v>
      </c>
      <c r="D246" s="13" t="s">
        <v>117</v>
      </c>
      <c r="E246" s="14">
        <v>3000</v>
      </c>
    </row>
    <row r="247" spans="2:6" x14ac:dyDescent="0.25">
      <c r="B247" s="29">
        <v>6171</v>
      </c>
      <c r="C247" s="29">
        <v>5137</v>
      </c>
      <c r="D247" s="13" t="s">
        <v>118</v>
      </c>
      <c r="E247" s="14">
        <v>30000</v>
      </c>
    </row>
    <row r="248" spans="2:6" x14ac:dyDescent="0.25">
      <c r="B248" s="29">
        <v>6171</v>
      </c>
      <c r="C248" s="29">
        <v>5139</v>
      </c>
      <c r="D248" s="13" t="s">
        <v>62</v>
      </c>
      <c r="E248" s="14">
        <v>50000</v>
      </c>
    </row>
    <row r="249" spans="2:6" x14ac:dyDescent="0.25">
      <c r="B249" s="29">
        <v>6171</v>
      </c>
      <c r="C249" s="29">
        <v>5153</v>
      </c>
      <c r="D249" s="13" t="s">
        <v>82</v>
      </c>
      <c r="E249" s="14">
        <v>40000</v>
      </c>
    </row>
    <row r="250" spans="2:6" x14ac:dyDescent="0.25">
      <c r="B250" s="29">
        <v>6171</v>
      </c>
      <c r="C250" s="29">
        <v>5154</v>
      </c>
      <c r="D250" s="13" t="s">
        <v>83</v>
      </c>
      <c r="E250" s="14">
        <v>40000</v>
      </c>
    </row>
    <row r="251" spans="2:6" x14ac:dyDescent="0.25">
      <c r="B251" s="29">
        <v>6171</v>
      </c>
      <c r="C251" s="29">
        <v>5161</v>
      </c>
      <c r="D251" s="13" t="s">
        <v>119</v>
      </c>
      <c r="E251" s="14">
        <v>3500</v>
      </c>
    </row>
    <row r="252" spans="2:6" x14ac:dyDescent="0.25">
      <c r="B252" s="29">
        <v>6171</v>
      </c>
      <c r="C252" s="29">
        <v>5162</v>
      </c>
      <c r="D252" s="13" t="s">
        <v>120</v>
      </c>
      <c r="E252" s="14">
        <v>35000</v>
      </c>
    </row>
    <row r="253" spans="2:6" x14ac:dyDescent="0.25">
      <c r="B253" s="29">
        <v>6171</v>
      </c>
      <c r="C253" s="29">
        <v>5163</v>
      </c>
      <c r="D253" s="13" t="s">
        <v>121</v>
      </c>
      <c r="E253" s="14">
        <v>0</v>
      </c>
    </row>
    <row r="254" spans="2:6" x14ac:dyDescent="0.25">
      <c r="B254" s="29">
        <v>6171</v>
      </c>
      <c r="C254" s="29">
        <v>5164</v>
      </c>
      <c r="D254" s="13" t="s">
        <v>72</v>
      </c>
      <c r="E254" s="14">
        <v>1</v>
      </c>
    </row>
    <row r="255" spans="2:6" x14ac:dyDescent="0.25">
      <c r="B255" s="29">
        <v>6171</v>
      </c>
      <c r="C255" s="29">
        <v>5166</v>
      </c>
      <c r="D255" s="13" t="s">
        <v>122</v>
      </c>
      <c r="E255" s="14">
        <v>75000</v>
      </c>
    </row>
    <row r="256" spans="2:6" x14ac:dyDescent="0.25">
      <c r="B256" s="29">
        <v>6171</v>
      </c>
      <c r="C256" s="29">
        <v>5167</v>
      </c>
      <c r="D256" s="13" t="s">
        <v>99</v>
      </c>
      <c r="E256" s="14">
        <v>2000</v>
      </c>
    </row>
    <row r="257" spans="2:5" x14ac:dyDescent="0.25">
      <c r="B257" s="29">
        <v>6171</v>
      </c>
      <c r="C257" s="29">
        <v>5168</v>
      </c>
      <c r="D257" s="13" t="s">
        <v>312</v>
      </c>
      <c r="E257" s="14">
        <v>30000</v>
      </c>
    </row>
    <row r="258" spans="2:5" x14ac:dyDescent="0.25">
      <c r="B258" s="29">
        <v>6171</v>
      </c>
      <c r="C258" s="29">
        <v>5169</v>
      </c>
      <c r="D258" s="13" t="s">
        <v>123</v>
      </c>
      <c r="E258" s="14">
        <v>50000</v>
      </c>
    </row>
    <row r="259" spans="2:5" x14ac:dyDescent="0.25">
      <c r="B259" s="29">
        <v>6171</v>
      </c>
      <c r="C259" s="29">
        <v>5171</v>
      </c>
      <c r="D259" s="13" t="s">
        <v>55</v>
      </c>
      <c r="E259" s="43">
        <v>20000</v>
      </c>
    </row>
    <row r="260" spans="2:5" x14ac:dyDescent="0.25">
      <c r="B260" s="29">
        <v>6171</v>
      </c>
      <c r="C260" s="56">
        <v>5172</v>
      </c>
      <c r="D260" s="44" t="s">
        <v>124</v>
      </c>
      <c r="E260" s="23">
        <v>10000</v>
      </c>
    </row>
    <row r="261" spans="2:5" x14ac:dyDescent="0.25">
      <c r="B261" s="56">
        <v>6171</v>
      </c>
      <c r="C261" s="29">
        <v>5173</v>
      </c>
      <c r="D261" s="13" t="s">
        <v>113</v>
      </c>
      <c r="E261" s="14">
        <v>0</v>
      </c>
    </row>
    <row r="262" spans="2:5" x14ac:dyDescent="0.25">
      <c r="B262" s="29">
        <v>6171</v>
      </c>
      <c r="C262" s="29">
        <v>5175</v>
      </c>
      <c r="D262" s="13" t="s">
        <v>73</v>
      </c>
      <c r="E262" s="14">
        <v>15000</v>
      </c>
    </row>
    <row r="263" spans="2:5" x14ac:dyDescent="0.25">
      <c r="B263" s="29">
        <v>6171</v>
      </c>
      <c r="C263" s="29">
        <v>5192</v>
      </c>
      <c r="D263" s="13" t="s">
        <v>125</v>
      </c>
      <c r="E263" s="14">
        <v>5000</v>
      </c>
    </row>
    <row r="264" spans="2:5" x14ac:dyDescent="0.25">
      <c r="B264" s="29">
        <v>6171</v>
      </c>
      <c r="C264" s="29">
        <v>5194</v>
      </c>
      <c r="D264" s="13" t="s">
        <v>74</v>
      </c>
      <c r="E264" s="14">
        <v>15000</v>
      </c>
    </row>
    <row r="265" spans="2:5" x14ac:dyDescent="0.25">
      <c r="B265" s="29">
        <v>6171</v>
      </c>
      <c r="C265" s="29">
        <v>5229</v>
      </c>
      <c r="D265" s="13" t="s">
        <v>126</v>
      </c>
      <c r="E265" s="14">
        <v>3000</v>
      </c>
    </row>
    <row r="266" spans="2:5" x14ac:dyDescent="0.25">
      <c r="B266" s="29">
        <v>6171</v>
      </c>
      <c r="C266" s="29">
        <v>5321</v>
      </c>
      <c r="D266" s="13" t="s">
        <v>127</v>
      </c>
      <c r="E266" s="14">
        <v>500</v>
      </c>
    </row>
    <row r="267" spans="2:5" x14ac:dyDescent="0.25">
      <c r="B267" s="29">
        <v>6171</v>
      </c>
      <c r="C267" s="29">
        <v>5361</v>
      </c>
      <c r="D267" s="13" t="s">
        <v>128</v>
      </c>
      <c r="E267" s="14">
        <v>0</v>
      </c>
    </row>
    <row r="268" spans="2:5" x14ac:dyDescent="0.25">
      <c r="B268" s="29">
        <v>6171</v>
      </c>
      <c r="C268" s="29">
        <v>5362</v>
      </c>
      <c r="D268" s="13" t="s">
        <v>129</v>
      </c>
      <c r="E268" s="14">
        <v>1000</v>
      </c>
    </row>
    <row r="269" spans="2:5" x14ac:dyDescent="0.25">
      <c r="B269" s="29">
        <v>6171</v>
      </c>
      <c r="C269" s="29">
        <v>6130</v>
      </c>
      <c r="D269" s="13" t="s">
        <v>130</v>
      </c>
      <c r="E269" s="14">
        <v>0</v>
      </c>
    </row>
    <row r="270" spans="2:5" x14ac:dyDescent="0.25">
      <c r="B270" s="190" t="s">
        <v>19</v>
      </c>
      <c r="C270" s="190"/>
      <c r="D270" s="18"/>
      <c r="E270" s="45">
        <f>SUM(E239:E269)</f>
        <v>863301</v>
      </c>
    </row>
    <row r="271" spans="2:5" x14ac:dyDescent="0.25">
      <c r="B271" s="17" t="s">
        <v>131</v>
      </c>
      <c r="C271" s="13"/>
      <c r="D271" s="13"/>
      <c r="E271" s="14"/>
    </row>
    <row r="272" spans="2:5" x14ac:dyDescent="0.25">
      <c r="B272" s="29">
        <v>6310</v>
      </c>
      <c r="C272" s="29">
        <v>5163</v>
      </c>
      <c r="D272" s="13" t="s">
        <v>132</v>
      </c>
      <c r="E272" s="108">
        <v>6500</v>
      </c>
    </row>
    <row r="273" spans="2:6" x14ac:dyDescent="0.25">
      <c r="B273" s="190" t="s">
        <v>19</v>
      </c>
      <c r="C273" s="190"/>
      <c r="D273" s="13"/>
      <c r="E273" s="16">
        <f>SUM(E272:E272)</f>
        <v>6500</v>
      </c>
    </row>
    <row r="274" spans="2:6" x14ac:dyDescent="0.25">
      <c r="B274" s="17" t="s">
        <v>133</v>
      </c>
      <c r="C274" s="13"/>
      <c r="D274" s="13"/>
      <c r="E274" s="14"/>
    </row>
    <row r="275" spans="2:6" x14ac:dyDescent="0.25">
      <c r="B275" s="29">
        <v>6320</v>
      </c>
      <c r="C275" s="29">
        <v>5038</v>
      </c>
      <c r="D275" s="13" t="s">
        <v>134</v>
      </c>
      <c r="E275" s="14"/>
    </row>
    <row r="276" spans="2:6" x14ac:dyDescent="0.25">
      <c r="B276" s="29">
        <v>6320</v>
      </c>
      <c r="C276" s="29">
        <v>5163</v>
      </c>
      <c r="D276" s="13" t="s">
        <v>135</v>
      </c>
      <c r="E276" s="108">
        <v>24500</v>
      </c>
    </row>
    <row r="277" spans="2:6" x14ac:dyDescent="0.25">
      <c r="B277" s="190" t="s">
        <v>19</v>
      </c>
      <c r="C277" s="190"/>
      <c r="D277" s="13"/>
      <c r="E277" s="16">
        <f>SUM(E275:E276)</f>
        <v>24500</v>
      </c>
    </row>
    <row r="278" spans="2:6" x14ac:dyDescent="0.25">
      <c r="B278" s="17" t="s">
        <v>136</v>
      </c>
      <c r="C278" s="101"/>
      <c r="D278" s="13"/>
      <c r="E278" s="16"/>
    </row>
    <row r="279" spans="2:6" x14ac:dyDescent="0.25">
      <c r="B279" s="123">
        <v>6330</v>
      </c>
      <c r="C279" s="123">
        <v>5137</v>
      </c>
      <c r="D279" s="116" t="s">
        <v>351</v>
      </c>
      <c r="E279" s="127">
        <v>80000</v>
      </c>
    </row>
    <row r="280" spans="2:6" x14ac:dyDescent="0.25">
      <c r="B280" s="123">
        <v>6330</v>
      </c>
      <c r="C280" s="123">
        <v>6121</v>
      </c>
      <c r="D280" s="116" t="s">
        <v>352</v>
      </c>
      <c r="E280" s="127">
        <v>50000</v>
      </c>
    </row>
    <row r="281" spans="2:6" x14ac:dyDescent="0.25">
      <c r="B281" s="29">
        <v>6330</v>
      </c>
      <c r="C281" s="29">
        <v>5341</v>
      </c>
      <c r="D281" s="13" t="s">
        <v>137</v>
      </c>
      <c r="E281" s="113">
        <v>60000</v>
      </c>
      <c r="F281" t="s">
        <v>313</v>
      </c>
    </row>
    <row r="282" spans="2:6" x14ac:dyDescent="0.25">
      <c r="B282" s="190" t="s">
        <v>19</v>
      </c>
      <c r="C282" s="190"/>
      <c r="D282" s="13"/>
      <c r="E282" s="16">
        <f>SUM(E279:E281)</f>
        <v>190000</v>
      </c>
      <c r="F282" t="s">
        <v>331</v>
      </c>
    </row>
    <row r="283" spans="2:6" x14ac:dyDescent="0.25">
      <c r="B283" s="188" t="s">
        <v>138</v>
      </c>
      <c r="C283" s="189"/>
      <c r="D283" s="189"/>
      <c r="E283" s="14"/>
    </row>
    <row r="284" spans="2:6" x14ac:dyDescent="0.25">
      <c r="B284" s="29">
        <v>6399</v>
      </c>
      <c r="C284" s="29">
        <v>5362</v>
      </c>
      <c r="D284" s="46" t="s">
        <v>139</v>
      </c>
      <c r="E284" s="108">
        <v>10000</v>
      </c>
    </row>
    <row r="285" spans="2:6" x14ac:dyDescent="0.25">
      <c r="B285" s="29">
        <v>6399</v>
      </c>
      <c r="C285" s="29">
        <v>5362</v>
      </c>
      <c r="D285" s="13" t="s">
        <v>314</v>
      </c>
      <c r="E285" s="108">
        <v>144400</v>
      </c>
      <c r="F285" t="s">
        <v>332</v>
      </c>
    </row>
    <row r="286" spans="2:6" x14ac:dyDescent="0.25">
      <c r="B286" s="190" t="s">
        <v>19</v>
      </c>
      <c r="C286" s="190"/>
      <c r="D286" s="13"/>
      <c r="E286" s="16">
        <f>SUM(E284:E285)</f>
        <v>154400</v>
      </c>
    </row>
    <row r="287" spans="2:6" x14ac:dyDescent="0.25">
      <c r="B287" s="189" t="s">
        <v>140</v>
      </c>
      <c r="C287" s="189"/>
      <c r="D287" s="189"/>
      <c r="E287" s="14"/>
    </row>
    <row r="288" spans="2:6" x14ac:dyDescent="0.25">
      <c r="B288" s="29">
        <v>6402</v>
      </c>
      <c r="C288" s="29">
        <v>5364</v>
      </c>
      <c r="D288" s="13" t="s">
        <v>141</v>
      </c>
      <c r="E288" s="108">
        <v>9006</v>
      </c>
    </row>
    <row r="289" spans="2:5" x14ac:dyDescent="0.25">
      <c r="B289" s="29"/>
      <c r="C289" s="29"/>
      <c r="D289" s="13"/>
      <c r="E289" s="14"/>
    </row>
    <row r="290" spans="2:5" x14ac:dyDescent="0.25">
      <c r="B290" s="190" t="s">
        <v>19</v>
      </c>
      <c r="C290" s="190"/>
      <c r="D290" s="13"/>
      <c r="E290" s="45">
        <f>SUM(E288:E289)</f>
        <v>9006</v>
      </c>
    </row>
    <row r="291" spans="2:5" ht="18.75" x14ac:dyDescent="0.3">
      <c r="B291" s="62" t="s">
        <v>142</v>
      </c>
      <c r="C291" s="63"/>
      <c r="D291" s="63"/>
      <c r="E291" s="64">
        <f>E80+E84+E91+E96+E106+E110+E116+E120+E132+E135+E140+E145+E155+E161+E168+E171+E175+E179+E182+E185+E202+E205+E208+E220+E229+E237+E270+E273+E277+E282+E286+E290</f>
        <v>5629807</v>
      </c>
    </row>
    <row r="292" spans="2:5" ht="15.75" thickBot="1" x14ac:dyDescent="0.3">
      <c r="B292" s="3"/>
      <c r="C292" s="3"/>
      <c r="D292" s="3"/>
      <c r="E292" s="104" t="s">
        <v>143</v>
      </c>
    </row>
    <row r="293" spans="2:5" x14ac:dyDescent="0.25">
      <c r="B293" s="52"/>
      <c r="C293" s="10" t="s">
        <v>144</v>
      </c>
      <c r="D293" s="10"/>
      <c r="E293" s="47"/>
    </row>
    <row r="294" spans="2:5" x14ac:dyDescent="0.25">
      <c r="B294" s="53"/>
      <c r="C294" s="48"/>
      <c r="D294" s="48" t="s">
        <v>145</v>
      </c>
      <c r="E294" s="49">
        <f>E71</f>
        <v>5381891</v>
      </c>
    </row>
    <row r="295" spans="2:5" x14ac:dyDescent="0.25">
      <c r="B295" s="53"/>
      <c r="C295" s="48"/>
      <c r="D295" s="48" t="s">
        <v>146</v>
      </c>
      <c r="E295" s="49">
        <f>E291</f>
        <v>5629807</v>
      </c>
    </row>
    <row r="296" spans="2:5" x14ac:dyDescent="0.25">
      <c r="B296" s="53"/>
      <c r="C296" s="48"/>
      <c r="D296" s="48" t="s">
        <v>147</v>
      </c>
      <c r="E296" s="50">
        <f>E294-E295</f>
        <v>-247916</v>
      </c>
    </row>
    <row r="297" spans="2:5" x14ac:dyDescent="0.25">
      <c r="B297" s="53"/>
      <c r="C297" s="48"/>
      <c r="D297" s="48"/>
      <c r="E297" s="49"/>
    </row>
    <row r="298" spans="2:5" ht="15.75" thickBot="1" x14ac:dyDescent="0.3">
      <c r="B298" s="54"/>
      <c r="C298" s="55"/>
      <c r="D298" s="55"/>
      <c r="E298" s="51"/>
    </row>
  </sheetData>
  <sortState ref="C224:E229">
    <sortCondition ref="C224:C229"/>
  </sortState>
  <mergeCells count="49">
    <mergeCell ref="B80:C80"/>
    <mergeCell ref="B28:C28"/>
    <mergeCell ref="B31:C31"/>
    <mergeCell ref="B38:C38"/>
    <mergeCell ref="B42:C42"/>
    <mergeCell ref="B47:C47"/>
    <mergeCell ref="B50:C50"/>
    <mergeCell ref="B54:C54"/>
    <mergeCell ref="B55:D55"/>
    <mergeCell ref="B57:C57"/>
    <mergeCell ref="B63:C63"/>
    <mergeCell ref="B66:C66"/>
    <mergeCell ref="B34:C34"/>
    <mergeCell ref="B155:C155"/>
    <mergeCell ref="B84:C84"/>
    <mergeCell ref="B91:C91"/>
    <mergeCell ref="B96:C96"/>
    <mergeCell ref="B106:C106"/>
    <mergeCell ref="B110:C110"/>
    <mergeCell ref="B116:C116"/>
    <mergeCell ref="B120:C120"/>
    <mergeCell ref="B132:C132"/>
    <mergeCell ref="B135:C135"/>
    <mergeCell ref="B140:C140"/>
    <mergeCell ref="B145:C145"/>
    <mergeCell ref="B208:C208"/>
    <mergeCell ref="B161:C161"/>
    <mergeCell ref="B168:C168"/>
    <mergeCell ref="B171:C171"/>
    <mergeCell ref="B172:C172"/>
    <mergeCell ref="B175:C175"/>
    <mergeCell ref="B179:C179"/>
    <mergeCell ref="B182:C182"/>
    <mergeCell ref="B202:C202"/>
    <mergeCell ref="B203:D203"/>
    <mergeCell ref="B205:C205"/>
    <mergeCell ref="B206:D206"/>
    <mergeCell ref="B185:C185"/>
    <mergeCell ref="B283:D283"/>
    <mergeCell ref="B286:C286"/>
    <mergeCell ref="B287:D287"/>
    <mergeCell ref="B290:C290"/>
    <mergeCell ref="B220:C220"/>
    <mergeCell ref="B229:C229"/>
    <mergeCell ref="B270:C270"/>
    <mergeCell ref="B273:C273"/>
    <mergeCell ref="B277:C277"/>
    <mergeCell ref="B282:C282"/>
    <mergeCell ref="B237:C237"/>
  </mergeCells>
  <pageMargins left="0.59055118110236227" right="0" top="0.59055118110236227" bottom="0.39370078740157483" header="0.31496062992125984" footer="0.31496062992125984"/>
  <pageSetup paperSize="9" scale="10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247"/>
  <sheetViews>
    <sheetView topLeftCell="A10" workbookViewId="0">
      <selection activeCell="B69" sqref="B69:E69"/>
    </sheetView>
  </sheetViews>
  <sheetFormatPr defaultRowHeight="15" x14ac:dyDescent="0.25"/>
  <cols>
    <col min="1" max="1" width="1.28515625" style="130" customWidth="1"/>
    <col min="2" max="2" width="10.140625" style="130" customWidth="1"/>
    <col min="3" max="3" width="10.28515625" style="130" customWidth="1"/>
    <col min="4" max="4" width="44.28515625" style="130" customWidth="1"/>
    <col min="5" max="5" width="15.7109375" style="130" customWidth="1"/>
    <col min="6" max="16384" width="9.140625" style="130"/>
  </cols>
  <sheetData>
    <row r="1" spans="2:5" ht="25.5" x14ac:dyDescent="0.35">
      <c r="B1" s="1" t="s">
        <v>357</v>
      </c>
      <c r="C1" s="1"/>
      <c r="D1" s="1"/>
      <c r="E1" s="129"/>
    </row>
    <row r="2" spans="2:5" x14ac:dyDescent="0.25">
      <c r="B2" s="3"/>
      <c r="C2" s="3"/>
      <c r="D2" s="3"/>
      <c r="E2" s="131"/>
    </row>
    <row r="3" spans="2:5" x14ac:dyDescent="0.25">
      <c r="B3" s="3" t="s">
        <v>0</v>
      </c>
      <c r="C3" s="3"/>
      <c r="D3" s="3"/>
      <c r="E3" s="131"/>
    </row>
    <row r="4" spans="2:5" x14ac:dyDescent="0.25">
      <c r="B4" s="3"/>
      <c r="C4" s="3"/>
      <c r="D4" s="3"/>
      <c r="E4" s="131"/>
    </row>
    <row r="5" spans="2:5" x14ac:dyDescent="0.25">
      <c r="B5" s="5" t="s">
        <v>1</v>
      </c>
      <c r="C5" s="3"/>
      <c r="D5" s="3"/>
      <c r="E5" s="131"/>
    </row>
    <row r="6" spans="2:5" x14ac:dyDescent="0.25">
      <c r="B6" s="3"/>
      <c r="C6" s="3"/>
      <c r="D6" s="3"/>
      <c r="E6" s="131"/>
    </row>
    <row r="7" spans="2:5" ht="18" x14ac:dyDescent="0.25">
      <c r="B7" s="6" t="s">
        <v>2</v>
      </c>
      <c r="C7" s="3"/>
      <c r="D7" s="3"/>
      <c r="E7" s="131"/>
    </row>
    <row r="8" spans="2:5" ht="15.95" customHeight="1" thickBot="1" x14ac:dyDescent="0.3">
      <c r="C8" s="3"/>
      <c r="D8" s="3"/>
      <c r="E8" s="131"/>
    </row>
    <row r="9" spans="2:5" ht="15.95" customHeight="1" thickBot="1" x14ac:dyDescent="0.3">
      <c r="B9" s="157" t="s">
        <v>4</v>
      </c>
      <c r="C9" s="158" t="s">
        <v>5</v>
      </c>
      <c r="D9" s="159" t="s">
        <v>6</v>
      </c>
      <c r="E9" s="160" t="s">
        <v>7</v>
      </c>
    </row>
    <row r="10" spans="2:5" ht="15.95" customHeight="1" x14ac:dyDescent="0.25">
      <c r="B10" s="154" t="s">
        <v>3</v>
      </c>
      <c r="C10" s="155"/>
      <c r="D10" s="156"/>
      <c r="E10" s="155"/>
    </row>
    <row r="11" spans="2:5" ht="15.95" customHeight="1" x14ac:dyDescent="0.25">
      <c r="B11" s="12"/>
      <c r="C11" s="29">
        <v>1111</v>
      </c>
      <c r="D11" s="13" t="s">
        <v>8</v>
      </c>
      <c r="E11" s="132">
        <v>900000</v>
      </c>
    </row>
    <row r="12" spans="2:5" ht="15.95" customHeight="1" x14ac:dyDescent="0.25">
      <c r="B12" s="12"/>
      <c r="C12" s="29">
        <v>1112</v>
      </c>
      <c r="D12" s="13" t="s">
        <v>9</v>
      </c>
      <c r="E12" s="132">
        <v>22000</v>
      </c>
    </row>
    <row r="13" spans="2:5" ht="15.95" customHeight="1" x14ac:dyDescent="0.25">
      <c r="B13" s="12"/>
      <c r="C13" s="29">
        <v>1113</v>
      </c>
      <c r="D13" s="13" t="s">
        <v>10</v>
      </c>
      <c r="E13" s="132">
        <v>85000</v>
      </c>
    </row>
    <row r="14" spans="2:5" ht="15.95" customHeight="1" x14ac:dyDescent="0.25">
      <c r="B14" s="12"/>
      <c r="C14" s="29">
        <v>1121</v>
      </c>
      <c r="D14" s="13" t="s">
        <v>11</v>
      </c>
      <c r="E14" s="132">
        <v>780000</v>
      </c>
    </row>
    <row r="15" spans="2:5" ht="15.95" customHeight="1" x14ac:dyDescent="0.25">
      <c r="B15" s="12"/>
      <c r="C15" s="29">
        <v>1122</v>
      </c>
      <c r="D15" s="13" t="s">
        <v>12</v>
      </c>
      <c r="E15" s="132">
        <v>76000</v>
      </c>
    </row>
    <row r="16" spans="2:5" ht="15.95" customHeight="1" x14ac:dyDescent="0.25">
      <c r="B16" s="12"/>
      <c r="C16" s="29">
        <v>1211</v>
      </c>
      <c r="D16" s="13" t="s">
        <v>13</v>
      </c>
      <c r="E16" s="132">
        <v>1900000</v>
      </c>
    </row>
    <row r="17" spans="2:5" ht="15.95" customHeight="1" x14ac:dyDescent="0.25">
      <c r="B17" s="12"/>
      <c r="C17" s="29">
        <v>1340</v>
      </c>
      <c r="D17" s="13" t="s">
        <v>14</v>
      </c>
      <c r="E17" s="133">
        <v>170000</v>
      </c>
    </row>
    <row r="18" spans="2:5" ht="15.95" customHeight="1" x14ac:dyDescent="0.25">
      <c r="B18" s="12"/>
      <c r="C18" s="29">
        <v>1341</v>
      </c>
      <c r="D18" s="13" t="s">
        <v>15</v>
      </c>
      <c r="E18" s="133">
        <v>4000</v>
      </c>
    </row>
    <row r="19" spans="2:5" ht="15.95" customHeight="1" x14ac:dyDescent="0.25">
      <c r="B19" s="12"/>
      <c r="C19" s="29">
        <v>1361</v>
      </c>
      <c r="D19" s="13" t="s">
        <v>16</v>
      </c>
      <c r="E19" s="133">
        <v>500</v>
      </c>
    </row>
    <row r="20" spans="2:5" ht="15.95" customHeight="1" x14ac:dyDescent="0.25">
      <c r="B20" s="12"/>
      <c r="C20" s="29">
        <v>1381</v>
      </c>
      <c r="D20" s="13" t="s">
        <v>287</v>
      </c>
      <c r="E20" s="133">
        <v>16000</v>
      </c>
    </row>
    <row r="21" spans="2:5" ht="15.95" customHeight="1" x14ac:dyDescent="0.25">
      <c r="B21" s="12"/>
      <c r="C21" s="29">
        <v>1511</v>
      </c>
      <c r="D21" s="13" t="s">
        <v>17</v>
      </c>
      <c r="E21" s="132">
        <v>623000</v>
      </c>
    </row>
    <row r="22" spans="2:5" ht="15.95" customHeight="1" x14ac:dyDescent="0.25">
      <c r="B22" s="12"/>
      <c r="C22" s="29">
        <v>4112</v>
      </c>
      <c r="D22" s="13" t="s">
        <v>296</v>
      </c>
      <c r="E22" s="132">
        <v>65800</v>
      </c>
    </row>
    <row r="23" spans="2:5" ht="15.95" customHeight="1" x14ac:dyDescent="0.25">
      <c r="B23" s="12"/>
      <c r="C23" s="29">
        <v>4116</v>
      </c>
      <c r="D23" s="13" t="s">
        <v>372</v>
      </c>
      <c r="E23" s="132">
        <v>600000</v>
      </c>
    </row>
    <row r="24" spans="2:5" ht="15.95" customHeight="1" x14ac:dyDescent="0.25">
      <c r="B24" s="12"/>
      <c r="C24" s="29">
        <v>4222</v>
      </c>
      <c r="D24" s="13" t="s">
        <v>374</v>
      </c>
      <c r="E24" s="132">
        <v>198000</v>
      </c>
    </row>
    <row r="25" spans="2:5" ht="15.95" customHeight="1" x14ac:dyDescent="0.25">
      <c r="B25" s="190" t="s">
        <v>19</v>
      </c>
      <c r="C25" s="190"/>
      <c r="D25" s="15"/>
      <c r="E25" s="140">
        <f>SUM(E11:E24)</f>
        <v>5440300</v>
      </c>
    </row>
    <row r="26" spans="2:5" ht="15.95" customHeight="1" x14ac:dyDescent="0.25">
      <c r="B26" s="17" t="s">
        <v>20</v>
      </c>
      <c r="C26" s="13"/>
      <c r="D26" s="13"/>
      <c r="E26" s="134"/>
    </row>
    <row r="27" spans="2:5" ht="15.95" customHeight="1" x14ac:dyDescent="0.25">
      <c r="B27" s="29">
        <v>2310</v>
      </c>
      <c r="C27" s="29">
        <v>2111</v>
      </c>
      <c r="D27" s="13" t="s">
        <v>21</v>
      </c>
      <c r="E27" s="132">
        <v>340000</v>
      </c>
    </row>
    <row r="28" spans="2:5" ht="15.95" customHeight="1" x14ac:dyDescent="0.25">
      <c r="B28" s="190" t="s">
        <v>19</v>
      </c>
      <c r="C28" s="190"/>
      <c r="D28" s="15"/>
      <c r="E28" s="140">
        <f>SUM(E27)</f>
        <v>340000</v>
      </c>
    </row>
    <row r="29" spans="2:5" ht="15.95" customHeight="1" x14ac:dyDescent="0.25">
      <c r="B29" s="17" t="s">
        <v>344</v>
      </c>
      <c r="C29" s="101"/>
      <c r="D29" s="15"/>
      <c r="E29" s="140"/>
    </row>
    <row r="30" spans="2:5" ht="15.95" customHeight="1" x14ac:dyDescent="0.25">
      <c r="B30" s="29">
        <v>3111</v>
      </c>
      <c r="C30" s="29">
        <v>2111</v>
      </c>
      <c r="D30" s="13" t="s">
        <v>345</v>
      </c>
      <c r="E30" s="141">
        <v>70000</v>
      </c>
    </row>
    <row r="31" spans="2:5" ht="15.95" customHeight="1" x14ac:dyDescent="0.25">
      <c r="B31" s="190" t="s">
        <v>19</v>
      </c>
      <c r="C31" s="190"/>
      <c r="D31" s="15"/>
      <c r="E31" s="140">
        <f>SUM(E30)</f>
        <v>70000</v>
      </c>
    </row>
    <row r="32" spans="2:5" ht="15.95" customHeight="1" x14ac:dyDescent="0.25">
      <c r="B32" s="102" t="s">
        <v>22</v>
      </c>
      <c r="C32" s="19"/>
      <c r="D32" s="15"/>
      <c r="E32" s="140"/>
    </row>
    <row r="33" spans="2:5" ht="15.95" customHeight="1" x14ac:dyDescent="0.25">
      <c r="B33" s="29">
        <v>3399</v>
      </c>
      <c r="C33" s="29">
        <v>2111</v>
      </c>
      <c r="D33" s="13" t="s">
        <v>21</v>
      </c>
      <c r="E33" s="141">
        <v>20000</v>
      </c>
    </row>
    <row r="34" spans="2:5" ht="15.95" customHeight="1" x14ac:dyDescent="0.25">
      <c r="B34" s="190" t="s">
        <v>19</v>
      </c>
      <c r="C34" s="190"/>
      <c r="D34" s="15"/>
      <c r="E34" s="140">
        <f>SUM(E33:E33)</f>
        <v>20000</v>
      </c>
    </row>
    <row r="35" spans="2:5" ht="15.95" customHeight="1" x14ac:dyDescent="0.25">
      <c r="B35" s="17" t="s">
        <v>24</v>
      </c>
      <c r="C35" s="13"/>
      <c r="D35" s="13"/>
      <c r="E35" s="132"/>
    </row>
    <row r="36" spans="2:5" ht="15.95" customHeight="1" x14ac:dyDescent="0.25">
      <c r="B36" s="56">
        <v>3612</v>
      </c>
      <c r="C36" s="56">
        <v>2111</v>
      </c>
      <c r="D36" s="13" t="s">
        <v>21</v>
      </c>
      <c r="E36" s="142">
        <v>4000</v>
      </c>
    </row>
    <row r="37" spans="2:5" ht="15.95" customHeight="1" x14ac:dyDescent="0.25">
      <c r="B37" s="56">
        <v>3612</v>
      </c>
      <c r="C37" s="56">
        <v>2132</v>
      </c>
      <c r="D37" s="21" t="s">
        <v>25</v>
      </c>
      <c r="E37" s="142">
        <v>105000</v>
      </c>
    </row>
    <row r="38" spans="2:5" ht="15.95" customHeight="1" x14ac:dyDescent="0.25">
      <c r="B38" s="190" t="s">
        <v>19</v>
      </c>
      <c r="C38" s="190"/>
      <c r="D38" s="15"/>
      <c r="E38" s="143">
        <f>SUM(E36:E37)</f>
        <v>109000</v>
      </c>
    </row>
    <row r="39" spans="2:5" ht="15.95" customHeight="1" x14ac:dyDescent="0.25">
      <c r="B39" s="17" t="s">
        <v>26</v>
      </c>
      <c r="C39" s="13"/>
      <c r="D39" s="13"/>
      <c r="E39" s="132"/>
    </row>
    <row r="40" spans="2:5" ht="15.95" customHeight="1" x14ac:dyDescent="0.25">
      <c r="B40" s="29">
        <v>3613</v>
      </c>
      <c r="C40" s="29">
        <v>2111</v>
      </c>
      <c r="D40" s="13" t="s">
        <v>27</v>
      </c>
      <c r="E40" s="132">
        <v>15000</v>
      </c>
    </row>
    <row r="41" spans="2:5" ht="15.95" customHeight="1" x14ac:dyDescent="0.25">
      <c r="B41" s="29">
        <v>3613</v>
      </c>
      <c r="C41" s="29">
        <v>2132</v>
      </c>
      <c r="D41" s="13" t="s">
        <v>28</v>
      </c>
      <c r="E41" s="132">
        <v>22000</v>
      </c>
    </row>
    <row r="42" spans="2:5" ht="15.95" customHeight="1" x14ac:dyDescent="0.25">
      <c r="B42" s="56">
        <v>3613</v>
      </c>
      <c r="C42" s="56">
        <v>2212</v>
      </c>
      <c r="D42" s="21" t="s">
        <v>363</v>
      </c>
      <c r="E42" s="135">
        <v>25000</v>
      </c>
    </row>
    <row r="43" spans="2:5" ht="15.95" customHeight="1" x14ac:dyDescent="0.25">
      <c r="B43" s="192" t="s">
        <v>19</v>
      </c>
      <c r="C43" s="192"/>
      <c r="D43" s="24"/>
      <c r="E43" s="144">
        <f>SUM(E40:E42)</f>
        <v>62000</v>
      </c>
    </row>
    <row r="44" spans="2:5" ht="15.95" customHeight="1" x14ac:dyDescent="0.25">
      <c r="B44" s="26" t="s">
        <v>29</v>
      </c>
      <c r="C44" s="103"/>
      <c r="D44" s="24"/>
      <c r="E44" s="144"/>
    </row>
    <row r="45" spans="2:5" ht="15.95" customHeight="1" x14ac:dyDescent="0.25">
      <c r="B45" s="56">
        <v>3632</v>
      </c>
      <c r="C45" s="56">
        <v>2111</v>
      </c>
      <c r="D45" s="21" t="s">
        <v>30</v>
      </c>
      <c r="E45" s="145">
        <v>100000</v>
      </c>
    </row>
    <row r="46" spans="2:5" ht="15.95" customHeight="1" x14ac:dyDescent="0.25">
      <c r="B46" s="190" t="s">
        <v>19</v>
      </c>
      <c r="C46" s="190"/>
      <c r="D46" s="21"/>
      <c r="E46" s="144">
        <f>SUM(E45)</f>
        <v>100000</v>
      </c>
    </row>
    <row r="47" spans="2:5" ht="15.95" customHeight="1" x14ac:dyDescent="0.25">
      <c r="B47" s="17" t="s">
        <v>31</v>
      </c>
      <c r="C47" s="13"/>
      <c r="D47" s="13"/>
      <c r="E47" s="132"/>
    </row>
    <row r="48" spans="2:5" ht="15.95" customHeight="1" x14ac:dyDescent="0.25">
      <c r="B48" s="29">
        <v>3639</v>
      </c>
      <c r="C48" s="29">
        <v>2111</v>
      </c>
      <c r="D48" s="13" t="s">
        <v>364</v>
      </c>
      <c r="E48" s="132">
        <v>5000</v>
      </c>
    </row>
    <row r="49" spans="2:5" ht="15.95" customHeight="1" x14ac:dyDescent="0.25">
      <c r="B49" s="29">
        <v>3639</v>
      </c>
      <c r="C49" s="29">
        <v>2119</v>
      </c>
      <c r="D49" s="13" t="s">
        <v>37</v>
      </c>
      <c r="E49" s="132">
        <v>1000</v>
      </c>
    </row>
    <row r="50" spans="2:5" ht="15.95" customHeight="1" x14ac:dyDescent="0.25">
      <c r="B50" s="29">
        <v>3639</v>
      </c>
      <c r="C50" s="29">
        <v>2131</v>
      </c>
      <c r="D50" s="13" t="s">
        <v>33</v>
      </c>
      <c r="E50" s="132">
        <v>13000</v>
      </c>
    </row>
    <row r="51" spans="2:5" ht="15.95" customHeight="1" x14ac:dyDescent="0.25">
      <c r="B51" s="192" t="s">
        <v>19</v>
      </c>
      <c r="C51" s="192"/>
      <c r="D51" s="24"/>
      <c r="E51" s="144">
        <f>SUM(E48:E50)</f>
        <v>19000</v>
      </c>
    </row>
    <row r="52" spans="2:5" ht="15.95" customHeight="1" x14ac:dyDescent="0.25">
      <c r="B52" s="189" t="s">
        <v>34</v>
      </c>
      <c r="C52" s="189"/>
      <c r="D52" s="189"/>
      <c r="E52" s="132"/>
    </row>
    <row r="53" spans="2:5" ht="15.95" customHeight="1" x14ac:dyDescent="0.25">
      <c r="B53" s="56">
        <v>3725</v>
      </c>
      <c r="C53" s="56">
        <v>2324</v>
      </c>
      <c r="D53" s="13" t="s">
        <v>35</v>
      </c>
      <c r="E53" s="132">
        <v>90000</v>
      </c>
    </row>
    <row r="54" spans="2:5" ht="15.95" customHeight="1" x14ac:dyDescent="0.25">
      <c r="B54" s="190" t="s">
        <v>19</v>
      </c>
      <c r="C54" s="190"/>
      <c r="D54" s="13"/>
      <c r="E54" s="140">
        <f>SUM(E53)</f>
        <v>90000</v>
      </c>
    </row>
    <row r="55" spans="2:5" ht="15.95" customHeight="1" x14ac:dyDescent="0.25">
      <c r="B55" s="151" t="s">
        <v>36</v>
      </c>
      <c r="C55" s="101"/>
      <c r="D55" s="15"/>
      <c r="E55" s="140"/>
    </row>
    <row r="56" spans="2:5" ht="15.95" customHeight="1" x14ac:dyDescent="0.25">
      <c r="B56" s="29">
        <v>6171</v>
      </c>
      <c r="C56" s="29">
        <v>2132</v>
      </c>
      <c r="D56" s="13" t="s">
        <v>33</v>
      </c>
      <c r="E56" s="141">
        <v>3000</v>
      </c>
    </row>
    <row r="57" spans="2:5" ht="15.95" customHeight="1" x14ac:dyDescent="0.25">
      <c r="B57" s="190" t="s">
        <v>19</v>
      </c>
      <c r="C57" s="190"/>
      <c r="D57" s="15"/>
      <c r="E57" s="140">
        <f>SUM(E56:E56)</f>
        <v>3000</v>
      </c>
    </row>
    <row r="58" spans="2:5" ht="15.95" customHeight="1" x14ac:dyDescent="0.25">
      <c r="B58" s="17" t="s">
        <v>39</v>
      </c>
      <c r="C58" s="13"/>
      <c r="D58" s="13"/>
      <c r="E58" s="132"/>
    </row>
    <row r="59" spans="2:5" ht="15.95" customHeight="1" x14ac:dyDescent="0.25">
      <c r="B59" s="29">
        <v>6310</v>
      </c>
      <c r="C59" s="29">
        <v>2141</v>
      </c>
      <c r="D59" s="13" t="s">
        <v>40</v>
      </c>
      <c r="E59" s="135">
        <v>1000</v>
      </c>
    </row>
    <row r="60" spans="2:5" ht="15.95" customHeight="1" x14ac:dyDescent="0.25">
      <c r="B60" s="190" t="s">
        <v>19</v>
      </c>
      <c r="C60" s="190"/>
      <c r="D60" s="15"/>
      <c r="E60" s="140">
        <f>SUM(E59:E59)</f>
        <v>1000</v>
      </c>
    </row>
    <row r="61" spans="2:5" ht="15.95" customHeight="1" x14ac:dyDescent="0.25">
      <c r="B61" s="136"/>
      <c r="C61" s="136"/>
      <c r="D61" s="136"/>
      <c r="E61" s="137"/>
    </row>
    <row r="62" spans="2:5" ht="15.95" customHeight="1" x14ac:dyDescent="0.25">
      <c r="B62" s="61" t="s">
        <v>41</v>
      </c>
      <c r="C62" s="59"/>
      <c r="D62" s="59"/>
      <c r="E62" s="146">
        <f>E25+E28+E31+E34+E38+E43+E46+E51+E54+E57+E60</f>
        <v>6254300</v>
      </c>
    </row>
    <row r="63" spans="2:5" x14ac:dyDescent="0.25">
      <c r="E63" s="138"/>
    </row>
    <row r="64" spans="2:5" x14ac:dyDescent="0.25">
      <c r="B64" s="33"/>
      <c r="C64" s="33"/>
      <c r="D64" s="3"/>
      <c r="E64" s="138"/>
    </row>
    <row r="65" spans="2:5" ht="18.75" x14ac:dyDescent="0.3">
      <c r="B65" s="34" t="s">
        <v>41</v>
      </c>
      <c r="C65" s="33"/>
      <c r="D65" s="3"/>
      <c r="E65" s="152">
        <f>E62</f>
        <v>6254300</v>
      </c>
    </row>
    <row r="66" spans="2:5" x14ac:dyDescent="0.25">
      <c r="B66" s="33"/>
      <c r="C66" s="33"/>
      <c r="D66" s="3"/>
      <c r="E66" s="138"/>
    </row>
    <row r="67" spans="2:5" ht="23.25" x14ac:dyDescent="0.35">
      <c r="B67" s="36" t="s">
        <v>42</v>
      </c>
      <c r="C67" s="3"/>
      <c r="D67" s="3"/>
      <c r="E67" s="138"/>
    </row>
    <row r="68" spans="2:5" ht="15.75" thickBot="1" x14ac:dyDescent="0.3">
      <c r="E68" s="138"/>
    </row>
    <row r="69" spans="2:5" ht="15.95" customHeight="1" thickBot="1" x14ac:dyDescent="0.3">
      <c r="B69" s="164" t="s">
        <v>43</v>
      </c>
      <c r="C69" s="165" t="s">
        <v>44</v>
      </c>
      <c r="D69" s="165" t="s">
        <v>6</v>
      </c>
      <c r="E69" s="166" t="s">
        <v>45</v>
      </c>
    </row>
    <row r="70" spans="2:5" ht="15.95" customHeight="1" x14ac:dyDescent="0.25">
      <c r="B70" s="154" t="s">
        <v>46</v>
      </c>
      <c r="C70" s="161"/>
      <c r="D70" s="162"/>
      <c r="E70" s="163"/>
    </row>
    <row r="71" spans="2:5" ht="15.95" customHeight="1" x14ac:dyDescent="0.25">
      <c r="B71" s="56">
        <v>1031</v>
      </c>
      <c r="C71" s="56">
        <v>5139</v>
      </c>
      <c r="D71" s="21" t="s">
        <v>47</v>
      </c>
      <c r="E71" s="145">
        <v>10000</v>
      </c>
    </row>
    <row r="72" spans="2:5" ht="15.95" customHeight="1" x14ac:dyDescent="0.25">
      <c r="B72" s="29">
        <v>1031</v>
      </c>
      <c r="C72" s="29">
        <v>5156</v>
      </c>
      <c r="D72" s="13" t="s">
        <v>48</v>
      </c>
      <c r="E72" s="132">
        <v>5000</v>
      </c>
    </row>
    <row r="73" spans="2:5" ht="15.95" customHeight="1" x14ac:dyDescent="0.25">
      <c r="B73" s="29">
        <v>1031</v>
      </c>
      <c r="C73" s="29">
        <v>5169</v>
      </c>
      <c r="D73" s="13" t="s">
        <v>49</v>
      </c>
      <c r="E73" s="132">
        <v>50000</v>
      </c>
    </row>
    <row r="74" spans="2:5" ht="15.95" customHeight="1" x14ac:dyDescent="0.25">
      <c r="B74" s="190" t="s">
        <v>19</v>
      </c>
      <c r="C74" s="190"/>
      <c r="D74" s="13"/>
      <c r="E74" s="140">
        <f>SUM(E71:E73)</f>
        <v>65000</v>
      </c>
    </row>
    <row r="75" spans="2:5" ht="15.95" customHeight="1" x14ac:dyDescent="0.25">
      <c r="B75" s="19" t="s">
        <v>50</v>
      </c>
      <c r="C75" s="101"/>
      <c r="D75" s="13"/>
      <c r="E75" s="140"/>
    </row>
    <row r="76" spans="2:5" ht="15.95" customHeight="1" x14ac:dyDescent="0.25">
      <c r="B76" s="29">
        <v>2212</v>
      </c>
      <c r="C76" s="29">
        <v>5169</v>
      </c>
      <c r="D76" s="13" t="s">
        <v>49</v>
      </c>
      <c r="E76" s="141">
        <v>30000</v>
      </c>
    </row>
    <row r="77" spans="2:5" ht="15.95" customHeight="1" x14ac:dyDescent="0.25">
      <c r="B77" s="190" t="s">
        <v>19</v>
      </c>
      <c r="C77" s="190"/>
      <c r="D77" s="13"/>
      <c r="E77" s="140">
        <f>SUM(E76:E76)</f>
        <v>30000</v>
      </c>
    </row>
    <row r="78" spans="2:5" ht="15.95" customHeight="1" x14ac:dyDescent="0.25">
      <c r="B78" s="17" t="s">
        <v>20</v>
      </c>
      <c r="C78" s="13"/>
      <c r="D78" s="13"/>
      <c r="E78" s="132"/>
    </row>
    <row r="79" spans="2:5" ht="15.95" customHeight="1" x14ac:dyDescent="0.25">
      <c r="B79" s="29">
        <v>2310</v>
      </c>
      <c r="C79" s="29">
        <v>5021</v>
      </c>
      <c r="D79" s="13" t="s">
        <v>310</v>
      </c>
      <c r="E79" s="132">
        <v>2000</v>
      </c>
    </row>
    <row r="80" spans="2:5" ht="15.95" customHeight="1" x14ac:dyDescent="0.25">
      <c r="B80" s="29">
        <v>2310</v>
      </c>
      <c r="C80" s="29">
        <v>5151</v>
      </c>
      <c r="D80" s="13" t="s">
        <v>54</v>
      </c>
      <c r="E80" s="132">
        <v>150000</v>
      </c>
    </row>
    <row r="81" spans="2:5" ht="15.95" customHeight="1" x14ac:dyDescent="0.25">
      <c r="B81" s="29">
        <v>2310</v>
      </c>
      <c r="C81" s="29">
        <v>5169</v>
      </c>
      <c r="D81" s="13" t="s">
        <v>49</v>
      </c>
      <c r="E81" s="132">
        <v>10000</v>
      </c>
    </row>
    <row r="82" spans="2:5" ht="15.95" customHeight="1" x14ac:dyDescent="0.25">
      <c r="B82" s="29">
        <v>2310</v>
      </c>
      <c r="C82" s="29">
        <v>5171</v>
      </c>
      <c r="D82" s="13" t="s">
        <v>55</v>
      </c>
      <c r="E82" s="132">
        <v>35000</v>
      </c>
    </row>
    <row r="83" spans="2:5" ht="15.95" customHeight="1" x14ac:dyDescent="0.25">
      <c r="B83" s="29">
        <v>2310</v>
      </c>
      <c r="C83" s="29">
        <v>6121</v>
      </c>
      <c r="D83" s="13" t="s">
        <v>361</v>
      </c>
      <c r="E83" s="132">
        <v>230000</v>
      </c>
    </row>
    <row r="84" spans="2:5" ht="15.95" customHeight="1" x14ac:dyDescent="0.25">
      <c r="B84" s="190" t="s">
        <v>19</v>
      </c>
      <c r="C84" s="190"/>
      <c r="D84" s="13"/>
      <c r="E84" s="140">
        <f>SUM(E79:E83)</f>
        <v>427000</v>
      </c>
    </row>
    <row r="85" spans="2:5" ht="15.95" customHeight="1" x14ac:dyDescent="0.25">
      <c r="B85" s="17" t="s">
        <v>334</v>
      </c>
      <c r="C85" s="13"/>
      <c r="D85" s="13"/>
      <c r="E85" s="132"/>
    </row>
    <row r="86" spans="2:5" ht="15.95" customHeight="1" x14ac:dyDescent="0.25">
      <c r="B86" s="29">
        <v>2321</v>
      </c>
      <c r="C86" s="29">
        <v>5169</v>
      </c>
      <c r="D86" s="13" t="s">
        <v>49</v>
      </c>
      <c r="E86" s="141">
        <v>30000</v>
      </c>
    </row>
    <row r="87" spans="2:5" ht="15.95" customHeight="1" x14ac:dyDescent="0.25">
      <c r="B87" s="29">
        <v>2321</v>
      </c>
      <c r="C87" s="29">
        <v>5170</v>
      </c>
      <c r="D87" s="13" t="s">
        <v>55</v>
      </c>
      <c r="E87" s="141">
        <v>40000</v>
      </c>
    </row>
    <row r="88" spans="2:5" ht="15.95" customHeight="1" x14ac:dyDescent="0.25">
      <c r="B88" s="29">
        <v>2321</v>
      </c>
      <c r="C88" s="29">
        <v>6121</v>
      </c>
      <c r="D88" s="13" t="s">
        <v>358</v>
      </c>
      <c r="E88" s="141">
        <v>210000</v>
      </c>
    </row>
    <row r="89" spans="2:5" ht="15.95" customHeight="1" x14ac:dyDescent="0.25">
      <c r="B89" s="190" t="s">
        <v>57</v>
      </c>
      <c r="C89" s="190"/>
      <c r="D89" s="13"/>
      <c r="E89" s="144">
        <f>SUM(E86:E88)</f>
        <v>280000</v>
      </c>
    </row>
    <row r="90" spans="2:5" ht="15.95" customHeight="1" x14ac:dyDescent="0.25">
      <c r="B90" s="17" t="s">
        <v>58</v>
      </c>
      <c r="C90" s="101"/>
      <c r="D90" s="13"/>
      <c r="E90" s="140"/>
    </row>
    <row r="91" spans="2:5" ht="15.95" customHeight="1" x14ac:dyDescent="0.25">
      <c r="B91" s="29">
        <v>3111</v>
      </c>
      <c r="C91" s="29">
        <v>5011</v>
      </c>
      <c r="D91" s="13" t="s">
        <v>59</v>
      </c>
      <c r="E91" s="141">
        <v>375000</v>
      </c>
    </row>
    <row r="92" spans="2:5" ht="15.95" customHeight="1" x14ac:dyDescent="0.25">
      <c r="B92" s="29">
        <v>3111</v>
      </c>
      <c r="C92" s="29">
        <v>5021</v>
      </c>
      <c r="D92" s="13" t="s">
        <v>300</v>
      </c>
      <c r="E92" s="141">
        <v>40000</v>
      </c>
    </row>
    <row r="93" spans="2:5" ht="15.95" customHeight="1" x14ac:dyDescent="0.25">
      <c r="B93" s="29">
        <v>3111</v>
      </c>
      <c r="C93" s="29">
        <v>5031</v>
      </c>
      <c r="D93" s="13" t="s">
        <v>60</v>
      </c>
      <c r="E93" s="141">
        <v>93000</v>
      </c>
    </row>
    <row r="94" spans="2:5" ht="15.95" customHeight="1" x14ac:dyDescent="0.25">
      <c r="B94" s="29">
        <v>3111</v>
      </c>
      <c r="C94" s="29">
        <v>5032</v>
      </c>
      <c r="D94" s="13" t="s">
        <v>61</v>
      </c>
      <c r="E94" s="141">
        <v>33750</v>
      </c>
    </row>
    <row r="95" spans="2:5" ht="15.95" customHeight="1" x14ac:dyDescent="0.25">
      <c r="B95" s="29">
        <v>3111</v>
      </c>
      <c r="C95" s="29">
        <v>5038</v>
      </c>
      <c r="D95" s="13" t="s">
        <v>95</v>
      </c>
      <c r="E95" s="141">
        <v>2000</v>
      </c>
    </row>
    <row r="96" spans="2:5" ht="15.95" customHeight="1" x14ac:dyDescent="0.25">
      <c r="B96" s="29">
        <v>3111</v>
      </c>
      <c r="C96" s="29">
        <v>5137</v>
      </c>
      <c r="D96" s="13" t="s">
        <v>51</v>
      </c>
      <c r="E96" s="141">
        <v>6000</v>
      </c>
    </row>
    <row r="97" spans="2:7" ht="15.95" customHeight="1" x14ac:dyDescent="0.25">
      <c r="B97" s="29">
        <v>3111</v>
      </c>
      <c r="C97" s="29">
        <v>5139</v>
      </c>
      <c r="D97" s="13" t="s">
        <v>62</v>
      </c>
      <c r="E97" s="141">
        <v>15000</v>
      </c>
    </row>
    <row r="98" spans="2:7" ht="15.95" customHeight="1" x14ac:dyDescent="0.25">
      <c r="B98" s="29">
        <v>3111</v>
      </c>
      <c r="C98" s="29">
        <v>5169</v>
      </c>
      <c r="D98" s="13" t="s">
        <v>49</v>
      </c>
      <c r="E98" s="141">
        <v>20000</v>
      </c>
    </row>
    <row r="99" spans="2:7" ht="15.95" customHeight="1" x14ac:dyDescent="0.25">
      <c r="B99" s="29">
        <v>3111</v>
      </c>
      <c r="C99" s="29">
        <v>5173</v>
      </c>
      <c r="D99" s="13" t="s">
        <v>232</v>
      </c>
      <c r="E99" s="141">
        <v>4000</v>
      </c>
    </row>
    <row r="100" spans="2:7" ht="15.95" customHeight="1" x14ac:dyDescent="0.25">
      <c r="B100" s="190" t="s">
        <v>19</v>
      </c>
      <c r="C100" s="190"/>
      <c r="D100" s="13"/>
      <c r="E100" s="140">
        <f>SUM(E91:E99)</f>
        <v>588750</v>
      </c>
    </row>
    <row r="101" spans="2:7" ht="15.95" customHeight="1" x14ac:dyDescent="0.25">
      <c r="B101" s="17" t="s">
        <v>63</v>
      </c>
      <c r="C101" s="13"/>
      <c r="D101" s="13"/>
      <c r="E101" s="132"/>
    </row>
    <row r="102" spans="2:7" ht="15.95" customHeight="1" x14ac:dyDescent="0.25">
      <c r="B102" s="29">
        <v>3314</v>
      </c>
      <c r="C102" s="29">
        <v>5136</v>
      </c>
      <c r="D102" s="13" t="s">
        <v>64</v>
      </c>
      <c r="E102" s="132">
        <v>1000</v>
      </c>
    </row>
    <row r="103" spans="2:7" ht="15.95" customHeight="1" x14ac:dyDescent="0.25">
      <c r="B103" s="29">
        <v>3314</v>
      </c>
      <c r="C103" s="29">
        <v>5213</v>
      </c>
      <c r="D103" s="13" t="s">
        <v>65</v>
      </c>
      <c r="E103" s="132">
        <v>4500</v>
      </c>
    </row>
    <row r="104" spans="2:7" ht="15.95" customHeight="1" x14ac:dyDescent="0.25">
      <c r="B104" s="190" t="s">
        <v>19</v>
      </c>
      <c r="C104" s="190"/>
      <c r="D104" s="13"/>
      <c r="E104" s="140">
        <f>SUM(E102:E103)</f>
        <v>5500</v>
      </c>
    </row>
    <row r="105" spans="2:7" ht="15.95" customHeight="1" x14ac:dyDescent="0.25">
      <c r="B105" s="17" t="s">
        <v>66</v>
      </c>
      <c r="C105" s="101"/>
      <c r="D105" s="13"/>
      <c r="E105" s="140"/>
    </row>
    <row r="106" spans="2:7" ht="15.95" customHeight="1" x14ac:dyDescent="0.25">
      <c r="B106" s="29">
        <v>3326</v>
      </c>
      <c r="C106" s="29">
        <v>5222</v>
      </c>
      <c r="D106" s="13" t="s">
        <v>67</v>
      </c>
      <c r="E106" s="141">
        <v>10000</v>
      </c>
    </row>
    <row r="107" spans="2:7" ht="15.95" customHeight="1" x14ac:dyDescent="0.25">
      <c r="B107" s="29">
        <v>3326</v>
      </c>
      <c r="C107" s="29">
        <v>6121</v>
      </c>
      <c r="D107" s="13" t="s">
        <v>68</v>
      </c>
      <c r="E107" s="141">
        <v>60000</v>
      </c>
      <c r="G107" s="130" t="s">
        <v>143</v>
      </c>
    </row>
    <row r="108" spans="2:7" ht="15.95" customHeight="1" x14ac:dyDescent="0.25">
      <c r="B108" s="29">
        <v>3326</v>
      </c>
      <c r="C108" s="29">
        <v>6121</v>
      </c>
      <c r="D108" s="13" t="s">
        <v>359</v>
      </c>
      <c r="E108" s="141">
        <v>350000</v>
      </c>
    </row>
    <row r="109" spans="2:7" ht="15.95" customHeight="1" x14ac:dyDescent="0.25">
      <c r="B109" s="190" t="s">
        <v>19</v>
      </c>
      <c r="C109" s="190"/>
      <c r="D109" s="13"/>
      <c r="E109" s="140">
        <f>SUM(E106:E108)</f>
        <v>420000</v>
      </c>
    </row>
    <row r="110" spans="2:7" ht="15.95" customHeight="1" x14ac:dyDescent="0.25">
      <c r="B110" s="17" t="s">
        <v>69</v>
      </c>
      <c r="C110" s="101"/>
      <c r="D110" s="13"/>
      <c r="E110" s="140"/>
    </row>
    <row r="111" spans="2:7" ht="15.95" customHeight="1" x14ac:dyDescent="0.25">
      <c r="B111" s="29">
        <v>3341</v>
      </c>
      <c r="C111" s="29">
        <v>5169</v>
      </c>
      <c r="D111" s="13" t="s">
        <v>301</v>
      </c>
      <c r="E111" s="141">
        <v>10000</v>
      </c>
    </row>
    <row r="112" spans="2:7" ht="15.95" customHeight="1" x14ac:dyDescent="0.25">
      <c r="B112" s="190" t="s">
        <v>19</v>
      </c>
      <c r="C112" s="190"/>
      <c r="D112" s="13"/>
      <c r="E112" s="140">
        <f>SUM(E111:E111)</f>
        <v>10000</v>
      </c>
    </row>
    <row r="113" spans="2:5" ht="15.95" customHeight="1" x14ac:dyDescent="0.25">
      <c r="B113" s="17" t="s">
        <v>70</v>
      </c>
      <c r="C113" s="13"/>
      <c r="D113" s="13"/>
      <c r="E113" s="132"/>
    </row>
    <row r="114" spans="2:5" ht="15.95" customHeight="1" x14ac:dyDescent="0.25">
      <c r="B114" s="29">
        <v>3399</v>
      </c>
      <c r="C114" s="29">
        <v>5139</v>
      </c>
      <c r="D114" s="13" t="s">
        <v>62</v>
      </c>
      <c r="E114" s="141">
        <v>50000</v>
      </c>
    </row>
    <row r="115" spans="2:5" ht="15.95" customHeight="1" x14ac:dyDescent="0.25">
      <c r="B115" s="29">
        <v>3399</v>
      </c>
      <c r="C115" s="29">
        <v>5156</v>
      </c>
      <c r="D115" s="13" t="s">
        <v>48</v>
      </c>
      <c r="E115" s="141">
        <v>5000</v>
      </c>
    </row>
    <row r="116" spans="2:5" ht="15.95" customHeight="1" x14ac:dyDescent="0.25">
      <c r="B116" s="29">
        <v>3399</v>
      </c>
      <c r="C116" s="29">
        <v>5169</v>
      </c>
      <c r="D116" s="13" t="s">
        <v>49</v>
      </c>
      <c r="E116" s="141">
        <v>50000</v>
      </c>
    </row>
    <row r="117" spans="2:5" ht="15.95" customHeight="1" x14ac:dyDescent="0.25">
      <c r="B117" s="29">
        <v>3399</v>
      </c>
      <c r="C117" s="29">
        <v>5175</v>
      </c>
      <c r="D117" s="13" t="s">
        <v>73</v>
      </c>
      <c r="E117" s="141">
        <v>20000</v>
      </c>
    </row>
    <row r="118" spans="2:5" ht="15.95" customHeight="1" x14ac:dyDescent="0.25">
      <c r="B118" s="29">
        <v>3399</v>
      </c>
      <c r="C118" s="29">
        <v>5194</v>
      </c>
      <c r="D118" s="13" t="s">
        <v>74</v>
      </c>
      <c r="E118" s="141">
        <v>30000</v>
      </c>
    </row>
    <row r="119" spans="2:5" ht="15.95" customHeight="1" x14ac:dyDescent="0.25">
      <c r="B119" s="29">
        <v>3399</v>
      </c>
      <c r="C119" s="29">
        <v>5222</v>
      </c>
      <c r="D119" s="13" t="s">
        <v>75</v>
      </c>
      <c r="E119" s="141">
        <v>5000</v>
      </c>
    </row>
    <row r="120" spans="2:5" ht="15.95" customHeight="1" x14ac:dyDescent="0.25">
      <c r="B120" s="29">
        <v>3399</v>
      </c>
      <c r="C120" s="29">
        <v>5492</v>
      </c>
      <c r="D120" s="13" t="s">
        <v>76</v>
      </c>
      <c r="E120" s="141">
        <v>7000</v>
      </c>
    </row>
    <row r="121" spans="2:5" ht="15.95" customHeight="1" x14ac:dyDescent="0.25">
      <c r="B121" s="29">
        <v>3399</v>
      </c>
      <c r="C121" s="29">
        <v>5493</v>
      </c>
      <c r="D121" s="13" t="s">
        <v>77</v>
      </c>
      <c r="E121" s="141">
        <v>15000</v>
      </c>
    </row>
    <row r="122" spans="2:5" ht="15.95" customHeight="1" x14ac:dyDescent="0.25">
      <c r="B122" s="190" t="s">
        <v>19</v>
      </c>
      <c r="C122" s="190"/>
      <c r="D122" s="13"/>
      <c r="E122" s="140">
        <f>SUM(E114:E121)</f>
        <v>182000</v>
      </c>
    </row>
    <row r="123" spans="2:5" ht="15.95" customHeight="1" x14ac:dyDescent="0.25">
      <c r="B123" s="17" t="s">
        <v>78</v>
      </c>
      <c r="C123" s="101"/>
      <c r="D123" s="13"/>
      <c r="E123" s="140"/>
    </row>
    <row r="124" spans="2:5" ht="15.95" customHeight="1" x14ac:dyDescent="0.25">
      <c r="B124" s="29">
        <v>3412</v>
      </c>
      <c r="C124" s="29">
        <v>5169</v>
      </c>
      <c r="D124" s="13" t="s">
        <v>305</v>
      </c>
      <c r="E124" s="141">
        <v>3000</v>
      </c>
    </row>
    <row r="125" spans="2:5" ht="15.95" customHeight="1" x14ac:dyDescent="0.25">
      <c r="B125" s="190" t="s">
        <v>19</v>
      </c>
      <c r="C125" s="190"/>
      <c r="D125" s="13"/>
      <c r="E125" s="140">
        <f>SUM(E124:E124)</f>
        <v>3000</v>
      </c>
    </row>
    <row r="126" spans="2:5" ht="15.95" customHeight="1" x14ac:dyDescent="0.25">
      <c r="B126" s="17" t="s">
        <v>79</v>
      </c>
      <c r="C126" s="101"/>
      <c r="D126" s="13"/>
      <c r="E126" s="140"/>
    </row>
    <row r="127" spans="2:5" ht="15.95" customHeight="1" x14ac:dyDescent="0.25">
      <c r="B127" s="29">
        <v>3421</v>
      </c>
      <c r="C127" s="29">
        <v>5321</v>
      </c>
      <c r="D127" s="13" t="s">
        <v>80</v>
      </c>
      <c r="E127" s="141">
        <v>25000</v>
      </c>
    </row>
    <row r="128" spans="2:5" ht="15.95" customHeight="1" x14ac:dyDescent="0.25">
      <c r="B128" s="29">
        <v>3421</v>
      </c>
      <c r="C128" s="29">
        <v>5499</v>
      </c>
      <c r="D128" s="13" t="s">
        <v>81</v>
      </c>
      <c r="E128" s="141">
        <v>6000</v>
      </c>
    </row>
    <row r="129" spans="2:5" ht="15.95" customHeight="1" x14ac:dyDescent="0.25">
      <c r="B129" s="190" t="s">
        <v>19</v>
      </c>
      <c r="C129" s="190"/>
      <c r="D129" s="13"/>
      <c r="E129" s="140">
        <f>SUM(E127:E128)</f>
        <v>31000</v>
      </c>
    </row>
    <row r="130" spans="2:5" ht="15.95" customHeight="1" x14ac:dyDescent="0.25">
      <c r="B130" s="17" t="s">
        <v>24</v>
      </c>
      <c r="C130" s="13"/>
      <c r="D130" s="13"/>
      <c r="E130" s="132"/>
    </row>
    <row r="131" spans="2:5" ht="15.95" customHeight="1" x14ac:dyDescent="0.25">
      <c r="B131" s="29">
        <v>3612</v>
      </c>
      <c r="C131" s="29">
        <v>5169</v>
      </c>
      <c r="D131" s="13" t="s">
        <v>49</v>
      </c>
      <c r="E131" s="132">
        <v>3000</v>
      </c>
    </row>
    <row r="132" spans="2:5" ht="15.95" customHeight="1" x14ac:dyDescent="0.25">
      <c r="B132" s="29">
        <v>3612</v>
      </c>
      <c r="C132" s="29">
        <v>5171</v>
      </c>
      <c r="D132" s="13" t="s">
        <v>55</v>
      </c>
      <c r="E132" s="132">
        <v>3000</v>
      </c>
    </row>
    <row r="133" spans="2:5" ht="15.95" customHeight="1" x14ac:dyDescent="0.25">
      <c r="B133" s="190" t="s">
        <v>19</v>
      </c>
      <c r="C133" s="190"/>
      <c r="D133" s="13"/>
      <c r="E133" s="140">
        <f>SUM(E131:E132)</f>
        <v>6000</v>
      </c>
    </row>
    <row r="134" spans="2:5" ht="15.95" customHeight="1" x14ac:dyDescent="0.25">
      <c r="B134" s="17" t="s">
        <v>26</v>
      </c>
      <c r="C134" s="13"/>
      <c r="D134" s="13"/>
      <c r="E134" s="132"/>
    </row>
    <row r="135" spans="2:5" ht="15.95" customHeight="1" x14ac:dyDescent="0.25">
      <c r="B135" s="29">
        <v>3613</v>
      </c>
      <c r="C135" s="29">
        <v>5153</v>
      </c>
      <c r="D135" s="13" t="s">
        <v>82</v>
      </c>
      <c r="E135" s="132">
        <v>15000</v>
      </c>
    </row>
    <row r="136" spans="2:5" ht="15.95" customHeight="1" x14ac:dyDescent="0.25">
      <c r="B136" s="29">
        <v>3613</v>
      </c>
      <c r="C136" s="29">
        <v>5154</v>
      </c>
      <c r="D136" s="13" t="s">
        <v>83</v>
      </c>
      <c r="E136" s="132">
        <v>50000</v>
      </c>
    </row>
    <row r="137" spans="2:5" ht="15.95" customHeight="1" x14ac:dyDescent="0.25">
      <c r="B137" s="29">
        <v>3613</v>
      </c>
      <c r="C137" s="29">
        <v>5169</v>
      </c>
      <c r="D137" s="13" t="s">
        <v>49</v>
      </c>
      <c r="E137" s="132">
        <v>30000</v>
      </c>
    </row>
    <row r="138" spans="2:5" ht="15.95" customHeight="1" x14ac:dyDescent="0.25">
      <c r="B138" s="29">
        <v>3613</v>
      </c>
      <c r="C138" s="29">
        <v>5171</v>
      </c>
      <c r="D138" s="13" t="s">
        <v>55</v>
      </c>
      <c r="E138" s="132">
        <v>30000</v>
      </c>
    </row>
    <row r="139" spans="2:5" ht="15.95" customHeight="1" x14ac:dyDescent="0.25">
      <c r="B139" s="29">
        <v>3613</v>
      </c>
      <c r="C139" s="29">
        <v>6121</v>
      </c>
      <c r="D139" s="13" t="s">
        <v>360</v>
      </c>
      <c r="E139" s="141">
        <v>700000</v>
      </c>
    </row>
    <row r="140" spans="2:5" ht="15.95" customHeight="1" x14ac:dyDescent="0.25">
      <c r="B140" s="190" t="s">
        <v>19</v>
      </c>
      <c r="C140" s="190"/>
      <c r="D140" s="13"/>
      <c r="E140" s="140">
        <f>SUM(E135:E139)</f>
        <v>825000</v>
      </c>
    </row>
    <row r="141" spans="2:5" ht="15.95" customHeight="1" x14ac:dyDescent="0.25">
      <c r="B141" s="17" t="s">
        <v>85</v>
      </c>
      <c r="C141" s="13"/>
      <c r="D141" s="13"/>
      <c r="E141" s="141"/>
    </row>
    <row r="142" spans="2:5" ht="15.95" customHeight="1" x14ac:dyDescent="0.25">
      <c r="B142" s="29">
        <v>3631</v>
      </c>
      <c r="C142" s="29">
        <v>5154</v>
      </c>
      <c r="D142" s="13" t="s">
        <v>83</v>
      </c>
      <c r="E142" s="141">
        <v>27000</v>
      </c>
    </row>
    <row r="143" spans="2:5" ht="15.95" customHeight="1" x14ac:dyDescent="0.25">
      <c r="B143" s="29">
        <v>3631</v>
      </c>
      <c r="C143" s="29">
        <v>5171</v>
      </c>
      <c r="D143" s="13" t="s">
        <v>55</v>
      </c>
      <c r="E143" s="141">
        <v>15000</v>
      </c>
    </row>
    <row r="144" spans="2:5" ht="15.95" customHeight="1" x14ac:dyDescent="0.25">
      <c r="B144" s="190" t="s">
        <v>19</v>
      </c>
      <c r="C144" s="190"/>
      <c r="D144" s="13"/>
      <c r="E144" s="140">
        <f>SUM(E142:E143)</f>
        <v>42000</v>
      </c>
    </row>
    <row r="145" spans="2:5" ht="15.95" customHeight="1" x14ac:dyDescent="0.25">
      <c r="B145" s="17" t="s">
        <v>335</v>
      </c>
      <c r="C145" s="101"/>
      <c r="D145" s="13"/>
      <c r="E145" s="140"/>
    </row>
    <row r="146" spans="2:5" ht="15.95" customHeight="1" x14ac:dyDescent="0.25">
      <c r="B146" s="29">
        <v>3632</v>
      </c>
      <c r="C146" s="29">
        <v>5156</v>
      </c>
      <c r="D146" s="13" t="s">
        <v>48</v>
      </c>
      <c r="E146" s="141">
        <v>5000</v>
      </c>
    </row>
    <row r="147" spans="2:5" ht="15.95" customHeight="1" x14ac:dyDescent="0.25">
      <c r="B147" s="29">
        <v>3632</v>
      </c>
      <c r="C147" s="29">
        <v>5169</v>
      </c>
      <c r="D147" s="13" t="s">
        <v>49</v>
      </c>
      <c r="E147" s="141">
        <v>20000</v>
      </c>
    </row>
    <row r="148" spans="2:5" ht="15.95" customHeight="1" x14ac:dyDescent="0.25">
      <c r="B148" s="190" t="s">
        <v>19</v>
      </c>
      <c r="C148" s="190"/>
      <c r="D148" s="13"/>
      <c r="E148" s="140">
        <f>SUM(E146:E147)</f>
        <v>25000</v>
      </c>
    </row>
    <row r="149" spans="2:5" ht="15.95" customHeight="1" x14ac:dyDescent="0.25">
      <c r="B149" s="17" t="s">
        <v>88</v>
      </c>
      <c r="C149" s="13"/>
      <c r="D149" s="13"/>
      <c r="E149" s="132"/>
    </row>
    <row r="150" spans="2:5" ht="15.95" customHeight="1" x14ac:dyDescent="0.25">
      <c r="B150" s="29">
        <v>3635</v>
      </c>
      <c r="C150" s="29">
        <v>5169</v>
      </c>
      <c r="D150" s="13" t="s">
        <v>89</v>
      </c>
      <c r="E150" s="132">
        <v>300000</v>
      </c>
    </row>
    <row r="151" spans="2:5" ht="15.95" customHeight="1" x14ac:dyDescent="0.25">
      <c r="B151" s="190" t="s">
        <v>19</v>
      </c>
      <c r="C151" s="190"/>
      <c r="D151" s="13"/>
      <c r="E151" s="140">
        <f>SUM(E150)</f>
        <v>300000</v>
      </c>
    </row>
    <row r="152" spans="2:5" ht="15.95" customHeight="1" x14ac:dyDescent="0.25">
      <c r="B152" s="189" t="s">
        <v>90</v>
      </c>
      <c r="C152" s="189"/>
      <c r="D152" s="13"/>
      <c r="E152" s="141"/>
    </row>
    <row r="153" spans="2:5" ht="15.95" customHeight="1" x14ac:dyDescent="0.25">
      <c r="B153" s="12">
        <v>3636</v>
      </c>
      <c r="C153" s="12">
        <v>5139</v>
      </c>
      <c r="D153" s="13" t="s">
        <v>62</v>
      </c>
      <c r="E153" s="141">
        <v>5000</v>
      </c>
    </row>
    <row r="154" spans="2:5" ht="15.95" customHeight="1" x14ac:dyDescent="0.25">
      <c r="B154" s="12">
        <v>3636</v>
      </c>
      <c r="C154" s="12">
        <v>6121</v>
      </c>
      <c r="D154" s="13" t="s">
        <v>350</v>
      </c>
      <c r="E154" s="141">
        <v>100000</v>
      </c>
    </row>
    <row r="155" spans="2:5" ht="15.95" customHeight="1" x14ac:dyDescent="0.25">
      <c r="B155" s="190" t="s">
        <v>19</v>
      </c>
      <c r="C155" s="190"/>
      <c r="D155" s="13"/>
      <c r="E155" s="140">
        <f>SUM(E153:E154)</f>
        <v>105000</v>
      </c>
    </row>
    <row r="156" spans="2:5" ht="15.95" customHeight="1" x14ac:dyDescent="0.25">
      <c r="B156" s="102" t="s">
        <v>91</v>
      </c>
      <c r="C156" s="19"/>
      <c r="D156" s="13"/>
      <c r="E156" s="132"/>
    </row>
    <row r="157" spans="2:5" ht="15.95" customHeight="1" x14ac:dyDescent="0.25">
      <c r="B157" s="29">
        <v>3639</v>
      </c>
      <c r="C157" s="29">
        <v>5329</v>
      </c>
      <c r="D157" s="13" t="s">
        <v>309</v>
      </c>
      <c r="E157" s="132">
        <v>15000</v>
      </c>
    </row>
    <row r="158" spans="2:5" ht="15.95" customHeight="1" x14ac:dyDescent="0.25">
      <c r="B158" s="190" t="s">
        <v>19</v>
      </c>
      <c r="C158" s="190"/>
      <c r="D158" s="13"/>
      <c r="E158" s="140">
        <f>SUM(E157:E157)</f>
        <v>15000</v>
      </c>
    </row>
    <row r="159" spans="2:5" ht="15.95" customHeight="1" x14ac:dyDescent="0.25">
      <c r="B159" s="17" t="s">
        <v>93</v>
      </c>
      <c r="C159" s="13"/>
      <c r="D159" s="13"/>
      <c r="E159" s="132"/>
    </row>
    <row r="160" spans="2:5" ht="15.95" customHeight="1" x14ac:dyDescent="0.25">
      <c r="B160" s="29">
        <v>3722</v>
      </c>
      <c r="C160" s="29">
        <v>5169</v>
      </c>
      <c r="D160" s="13" t="s">
        <v>49</v>
      </c>
      <c r="E160" s="132">
        <v>330000</v>
      </c>
    </row>
    <row r="161" spans="2:5" ht="15.95" customHeight="1" x14ac:dyDescent="0.25">
      <c r="B161" s="190" t="s">
        <v>19</v>
      </c>
      <c r="C161" s="190"/>
      <c r="D161" s="13"/>
      <c r="E161" s="140">
        <f>SUM(E160)</f>
        <v>330000</v>
      </c>
    </row>
    <row r="162" spans="2:5" ht="15.95" customHeight="1" x14ac:dyDescent="0.25">
      <c r="B162" s="17" t="s">
        <v>353</v>
      </c>
      <c r="C162" s="101"/>
      <c r="D162" s="13"/>
      <c r="E162" s="140"/>
    </row>
    <row r="163" spans="2:5" ht="15.95" customHeight="1" x14ac:dyDescent="0.25">
      <c r="B163" s="29">
        <v>3723</v>
      </c>
      <c r="C163" s="29">
        <v>5169</v>
      </c>
      <c r="D163" s="13" t="s">
        <v>49</v>
      </c>
      <c r="E163" s="141">
        <v>20000</v>
      </c>
    </row>
    <row r="164" spans="2:5" ht="15.95" customHeight="1" x14ac:dyDescent="0.25">
      <c r="B164" s="29">
        <v>3723</v>
      </c>
      <c r="C164" s="29">
        <v>5137</v>
      </c>
      <c r="D164" s="13" t="s">
        <v>354</v>
      </c>
      <c r="E164" s="141">
        <v>40000</v>
      </c>
    </row>
    <row r="165" spans="2:5" ht="15.95" customHeight="1" x14ac:dyDescent="0.25">
      <c r="B165" s="190" t="s">
        <v>19</v>
      </c>
      <c r="C165" s="190"/>
      <c r="D165" s="13"/>
      <c r="E165" s="140">
        <f>SUM(E163:E164)</f>
        <v>60000</v>
      </c>
    </row>
    <row r="166" spans="2:5" ht="15.95" customHeight="1" x14ac:dyDescent="0.25">
      <c r="B166" s="17" t="s">
        <v>94</v>
      </c>
      <c r="C166" s="13"/>
      <c r="D166" s="13"/>
      <c r="E166" s="132"/>
    </row>
    <row r="167" spans="2:5" ht="15.95" customHeight="1" x14ac:dyDescent="0.25">
      <c r="B167" s="29">
        <v>3745</v>
      </c>
      <c r="C167" s="29">
        <v>5011</v>
      </c>
      <c r="D167" s="13" t="s">
        <v>59</v>
      </c>
      <c r="E167" s="132">
        <v>500000</v>
      </c>
    </row>
    <row r="168" spans="2:5" ht="15.95" customHeight="1" x14ac:dyDescent="0.25">
      <c r="B168" s="29">
        <v>3745</v>
      </c>
      <c r="C168" s="29">
        <v>5021</v>
      </c>
      <c r="D168" s="13" t="s">
        <v>53</v>
      </c>
      <c r="E168" s="132">
        <v>6000</v>
      </c>
    </row>
    <row r="169" spans="2:5" ht="15.95" customHeight="1" x14ac:dyDescent="0.25">
      <c r="B169" s="29">
        <v>3745</v>
      </c>
      <c r="C169" s="29">
        <v>5031</v>
      </c>
      <c r="D169" s="13" t="s">
        <v>60</v>
      </c>
      <c r="E169" s="132">
        <v>125000</v>
      </c>
    </row>
    <row r="170" spans="2:5" ht="15.95" customHeight="1" x14ac:dyDescent="0.25">
      <c r="B170" s="29">
        <v>3745</v>
      </c>
      <c r="C170" s="29">
        <v>5032</v>
      </c>
      <c r="D170" s="13" t="s">
        <v>61</v>
      </c>
      <c r="E170" s="132">
        <v>45000</v>
      </c>
    </row>
    <row r="171" spans="2:5" ht="15.95" customHeight="1" x14ac:dyDescent="0.25">
      <c r="B171" s="29">
        <v>3745</v>
      </c>
      <c r="C171" s="29">
        <v>5038</v>
      </c>
      <c r="D171" s="13" t="s">
        <v>95</v>
      </c>
      <c r="E171" s="132">
        <v>1500</v>
      </c>
    </row>
    <row r="172" spans="2:5" ht="15.95" customHeight="1" x14ac:dyDescent="0.25">
      <c r="B172" s="29">
        <v>3745</v>
      </c>
      <c r="C172" s="29">
        <v>5132</v>
      </c>
      <c r="D172" s="13" t="s">
        <v>96</v>
      </c>
      <c r="E172" s="132">
        <v>5000</v>
      </c>
    </row>
    <row r="173" spans="2:5" ht="15.95" customHeight="1" x14ac:dyDescent="0.25">
      <c r="B173" s="29">
        <v>3745</v>
      </c>
      <c r="C173" s="29">
        <v>5137</v>
      </c>
      <c r="D173" s="13" t="s">
        <v>97</v>
      </c>
      <c r="E173" s="132">
        <v>10000</v>
      </c>
    </row>
    <row r="174" spans="2:5" ht="15.95" customHeight="1" x14ac:dyDescent="0.25">
      <c r="B174" s="29">
        <v>3745</v>
      </c>
      <c r="C174" s="29">
        <v>5139</v>
      </c>
      <c r="D174" s="13" t="s">
        <v>62</v>
      </c>
      <c r="E174" s="132">
        <v>50000</v>
      </c>
    </row>
    <row r="175" spans="2:5" ht="15.95" customHeight="1" x14ac:dyDescent="0.25">
      <c r="B175" s="29">
        <v>3745</v>
      </c>
      <c r="C175" s="29">
        <v>5156</v>
      </c>
      <c r="D175" s="13" t="s">
        <v>98</v>
      </c>
      <c r="E175" s="132">
        <v>50000</v>
      </c>
    </row>
    <row r="176" spans="2:5" ht="15.95" customHeight="1" x14ac:dyDescent="0.25">
      <c r="B176" s="29">
        <v>3745</v>
      </c>
      <c r="C176" s="29">
        <v>5167</v>
      </c>
      <c r="D176" s="13" t="s">
        <v>99</v>
      </c>
      <c r="E176" s="132">
        <v>1500</v>
      </c>
    </row>
    <row r="177" spans="2:5" ht="15.95" customHeight="1" x14ac:dyDescent="0.25">
      <c r="B177" s="29">
        <v>3745</v>
      </c>
      <c r="C177" s="29">
        <v>5169</v>
      </c>
      <c r="D177" s="13" t="s">
        <v>49</v>
      </c>
      <c r="E177" s="141">
        <v>150000</v>
      </c>
    </row>
    <row r="178" spans="2:5" ht="15.95" customHeight="1" x14ac:dyDescent="0.25">
      <c r="B178" s="29">
        <v>3745</v>
      </c>
      <c r="C178" s="29">
        <v>5171</v>
      </c>
      <c r="D178" s="13" t="s">
        <v>55</v>
      </c>
      <c r="E178" s="141">
        <v>40000</v>
      </c>
    </row>
    <row r="179" spans="2:5" ht="15.95" customHeight="1" x14ac:dyDescent="0.25">
      <c r="B179" s="190" t="s">
        <v>19</v>
      </c>
      <c r="C179" s="190"/>
      <c r="D179" s="13"/>
      <c r="E179" s="140">
        <f>SUM(E167:E178)</f>
        <v>984000</v>
      </c>
    </row>
    <row r="180" spans="2:5" ht="15.95" customHeight="1" x14ac:dyDescent="0.25">
      <c r="B180" s="189" t="s">
        <v>102</v>
      </c>
      <c r="C180" s="189"/>
      <c r="D180" s="189"/>
      <c r="E180" s="132"/>
    </row>
    <row r="181" spans="2:5" ht="15.95" customHeight="1" x14ac:dyDescent="0.25">
      <c r="B181" s="29">
        <v>4351</v>
      </c>
      <c r="C181" s="29">
        <v>5221</v>
      </c>
      <c r="D181" s="13" t="s">
        <v>373</v>
      </c>
      <c r="E181" s="132">
        <v>50000</v>
      </c>
    </row>
    <row r="182" spans="2:5" ht="15.95" customHeight="1" x14ac:dyDescent="0.25">
      <c r="B182" s="190" t="s">
        <v>19</v>
      </c>
      <c r="C182" s="190"/>
      <c r="D182" s="13"/>
      <c r="E182" s="140">
        <f>SUM(E181)</f>
        <v>50000</v>
      </c>
    </row>
    <row r="183" spans="2:5" ht="15.95" customHeight="1" x14ac:dyDescent="0.25">
      <c r="B183" s="189" t="s">
        <v>371</v>
      </c>
      <c r="C183" s="189"/>
      <c r="D183" s="189"/>
      <c r="E183" s="140"/>
    </row>
    <row r="184" spans="2:5" ht="15.95" customHeight="1" x14ac:dyDescent="0.25">
      <c r="B184" s="29">
        <v>5213</v>
      </c>
      <c r="C184" s="29">
        <v>5903</v>
      </c>
      <c r="D184" s="13" t="s">
        <v>105</v>
      </c>
      <c r="E184" s="141">
        <v>20000</v>
      </c>
    </row>
    <row r="185" spans="2:5" ht="15.95" customHeight="1" x14ac:dyDescent="0.25">
      <c r="B185" s="190" t="s">
        <v>19</v>
      </c>
      <c r="C185" s="190"/>
      <c r="D185" s="13"/>
      <c r="E185" s="140">
        <f>SUM(E184)</f>
        <v>20000</v>
      </c>
    </row>
    <row r="186" spans="2:5" ht="15.95" customHeight="1" x14ac:dyDescent="0.25">
      <c r="B186" s="17" t="s">
        <v>106</v>
      </c>
      <c r="C186" s="13"/>
      <c r="D186" s="13"/>
      <c r="E186" s="132"/>
    </row>
    <row r="187" spans="2:5" ht="15.95" customHeight="1" x14ac:dyDescent="0.25">
      <c r="B187" s="29">
        <v>5512</v>
      </c>
      <c r="C187" s="29">
        <v>5137</v>
      </c>
      <c r="D187" s="13" t="s">
        <v>51</v>
      </c>
      <c r="E187" s="132">
        <v>5000</v>
      </c>
    </row>
    <row r="188" spans="2:5" ht="15.95" customHeight="1" x14ac:dyDescent="0.25">
      <c r="B188" s="29">
        <v>5512</v>
      </c>
      <c r="C188" s="29">
        <v>5139</v>
      </c>
      <c r="D188" s="13" t="s">
        <v>62</v>
      </c>
      <c r="E188" s="145">
        <v>10000</v>
      </c>
    </row>
    <row r="189" spans="2:5" ht="15.95" customHeight="1" x14ac:dyDescent="0.25">
      <c r="B189" s="29">
        <v>5512</v>
      </c>
      <c r="C189" s="29">
        <v>5154</v>
      </c>
      <c r="D189" s="13" t="s">
        <v>83</v>
      </c>
      <c r="E189" s="132">
        <v>5000</v>
      </c>
    </row>
    <row r="190" spans="2:5" ht="15.95" customHeight="1" x14ac:dyDescent="0.25">
      <c r="B190" s="29">
        <v>5512</v>
      </c>
      <c r="C190" s="29">
        <v>5156</v>
      </c>
      <c r="D190" s="13" t="s">
        <v>48</v>
      </c>
      <c r="E190" s="132">
        <v>2000</v>
      </c>
    </row>
    <row r="191" spans="2:5" ht="15.95" customHeight="1" x14ac:dyDescent="0.25">
      <c r="B191" s="29">
        <v>5512</v>
      </c>
      <c r="C191" s="29">
        <v>5194</v>
      </c>
      <c r="D191" s="13" t="s">
        <v>74</v>
      </c>
      <c r="E191" s="132">
        <v>1500</v>
      </c>
    </row>
    <row r="192" spans="2:5" ht="15.95" customHeight="1" x14ac:dyDescent="0.25">
      <c r="B192" s="190" t="s">
        <v>19</v>
      </c>
      <c r="C192" s="190"/>
      <c r="D192" s="13"/>
      <c r="E192" s="140">
        <f>SUM(E187:E191)</f>
        <v>23500</v>
      </c>
    </row>
    <row r="193" spans="2:5" ht="15.95" customHeight="1" x14ac:dyDescent="0.25">
      <c r="B193" s="42" t="s">
        <v>111</v>
      </c>
      <c r="C193" s="21"/>
      <c r="D193" s="21"/>
      <c r="E193" s="135"/>
    </row>
    <row r="194" spans="2:5" ht="15.95" customHeight="1" x14ac:dyDescent="0.25">
      <c r="B194" s="56">
        <v>6112</v>
      </c>
      <c r="C194" s="56">
        <v>5019</v>
      </c>
      <c r="D194" s="21" t="s">
        <v>107</v>
      </c>
      <c r="E194" s="135">
        <v>5000</v>
      </c>
    </row>
    <row r="195" spans="2:5" ht="15.95" customHeight="1" x14ac:dyDescent="0.25">
      <c r="B195" s="56">
        <v>6112</v>
      </c>
      <c r="C195" s="56">
        <v>5023</v>
      </c>
      <c r="D195" s="21" t="s">
        <v>112</v>
      </c>
      <c r="E195" s="135">
        <v>708000</v>
      </c>
    </row>
    <row r="196" spans="2:5" ht="15.95" customHeight="1" x14ac:dyDescent="0.25">
      <c r="B196" s="56">
        <v>6112</v>
      </c>
      <c r="C196" s="56">
        <v>5026</v>
      </c>
      <c r="D196" s="21" t="s">
        <v>362</v>
      </c>
      <c r="E196" s="135">
        <v>175432</v>
      </c>
    </row>
    <row r="197" spans="2:5" ht="15.95" customHeight="1" x14ac:dyDescent="0.25">
      <c r="B197" s="56">
        <v>6112</v>
      </c>
      <c r="C197" s="56">
        <v>5031</v>
      </c>
      <c r="D197" s="13" t="s">
        <v>60</v>
      </c>
      <c r="E197" s="135">
        <v>4000</v>
      </c>
    </row>
    <row r="198" spans="2:5" ht="15.95" customHeight="1" x14ac:dyDescent="0.25">
      <c r="B198" s="56">
        <v>6112</v>
      </c>
      <c r="C198" s="56">
        <v>5032</v>
      </c>
      <c r="D198" s="21" t="s">
        <v>61</v>
      </c>
      <c r="E198" s="135">
        <v>64000</v>
      </c>
    </row>
    <row r="199" spans="2:5" ht="15.95" customHeight="1" x14ac:dyDescent="0.25">
      <c r="B199" s="56">
        <v>6112</v>
      </c>
      <c r="C199" s="56">
        <v>5039</v>
      </c>
      <c r="D199" s="21" t="s">
        <v>108</v>
      </c>
      <c r="E199" s="135">
        <v>1000</v>
      </c>
    </row>
    <row r="200" spans="2:5" ht="15.95" customHeight="1" x14ac:dyDescent="0.25">
      <c r="B200" s="56">
        <v>6112</v>
      </c>
      <c r="C200" s="56">
        <v>5167</v>
      </c>
      <c r="D200" s="13" t="s">
        <v>99</v>
      </c>
      <c r="E200" s="135">
        <v>1000</v>
      </c>
    </row>
    <row r="201" spans="2:5" ht="15.95" customHeight="1" x14ac:dyDescent="0.25">
      <c r="B201" s="56">
        <v>6112</v>
      </c>
      <c r="C201" s="56">
        <v>5173</v>
      </c>
      <c r="D201" s="13" t="s">
        <v>113</v>
      </c>
      <c r="E201" s="135">
        <v>500</v>
      </c>
    </row>
    <row r="202" spans="2:5" ht="15.95" customHeight="1" x14ac:dyDescent="0.25">
      <c r="B202" s="190" t="s">
        <v>19</v>
      </c>
      <c r="C202" s="190"/>
      <c r="D202" s="13"/>
      <c r="E202" s="140">
        <f>SUM(E194:E201)</f>
        <v>958932</v>
      </c>
    </row>
    <row r="203" spans="2:5" ht="15.95" customHeight="1" x14ac:dyDescent="0.25">
      <c r="B203" s="17" t="s">
        <v>114</v>
      </c>
      <c r="C203" s="13"/>
      <c r="D203" s="13"/>
      <c r="E203" s="132"/>
    </row>
    <row r="204" spans="2:5" ht="15.95" customHeight="1" x14ac:dyDescent="0.25">
      <c r="B204" s="29">
        <v>6171</v>
      </c>
      <c r="C204" s="29">
        <v>5021</v>
      </c>
      <c r="D204" s="13" t="s">
        <v>53</v>
      </c>
      <c r="E204" s="132">
        <v>350000</v>
      </c>
    </row>
    <row r="205" spans="2:5" ht="15.95" customHeight="1" x14ac:dyDescent="0.25">
      <c r="B205" s="29">
        <v>6171</v>
      </c>
      <c r="C205" s="29">
        <v>5136</v>
      </c>
      <c r="D205" s="13" t="s">
        <v>117</v>
      </c>
      <c r="E205" s="132">
        <v>3000</v>
      </c>
    </row>
    <row r="206" spans="2:5" ht="15.95" customHeight="1" x14ac:dyDescent="0.25">
      <c r="B206" s="29">
        <v>6171</v>
      </c>
      <c r="C206" s="29">
        <v>5137</v>
      </c>
      <c r="D206" s="13" t="s">
        <v>118</v>
      </c>
      <c r="E206" s="132">
        <v>20000</v>
      </c>
    </row>
    <row r="207" spans="2:5" ht="15.95" customHeight="1" x14ac:dyDescent="0.25">
      <c r="B207" s="29">
        <v>6171</v>
      </c>
      <c r="C207" s="29">
        <v>5139</v>
      </c>
      <c r="D207" s="13" t="s">
        <v>62</v>
      </c>
      <c r="E207" s="132">
        <v>30000</v>
      </c>
    </row>
    <row r="208" spans="2:5" ht="15.95" customHeight="1" x14ac:dyDescent="0.25">
      <c r="B208" s="29">
        <v>6171</v>
      </c>
      <c r="C208" s="29">
        <v>5153</v>
      </c>
      <c r="D208" s="13" t="s">
        <v>82</v>
      </c>
      <c r="E208" s="132">
        <v>40000</v>
      </c>
    </row>
    <row r="209" spans="2:5" ht="15.95" customHeight="1" x14ac:dyDescent="0.25">
      <c r="B209" s="29">
        <v>6171</v>
      </c>
      <c r="C209" s="29">
        <v>5154</v>
      </c>
      <c r="D209" s="13" t="s">
        <v>83</v>
      </c>
      <c r="E209" s="132">
        <v>20000</v>
      </c>
    </row>
    <row r="210" spans="2:5" ht="15.95" customHeight="1" x14ac:dyDescent="0.25">
      <c r="B210" s="29">
        <v>6171</v>
      </c>
      <c r="C210" s="29">
        <v>5161</v>
      </c>
      <c r="D210" s="13" t="s">
        <v>119</v>
      </c>
      <c r="E210" s="132">
        <v>8000</v>
      </c>
    </row>
    <row r="211" spans="2:5" ht="15.95" customHeight="1" x14ac:dyDescent="0.25">
      <c r="B211" s="29">
        <v>6171</v>
      </c>
      <c r="C211" s="29">
        <v>5162</v>
      </c>
      <c r="D211" s="13" t="s">
        <v>120</v>
      </c>
      <c r="E211" s="132">
        <v>35000</v>
      </c>
    </row>
    <row r="212" spans="2:5" ht="15.95" customHeight="1" x14ac:dyDescent="0.25">
      <c r="B212" s="29">
        <v>6171</v>
      </c>
      <c r="C212" s="29">
        <v>5164</v>
      </c>
      <c r="D212" s="13" t="s">
        <v>72</v>
      </c>
      <c r="E212" s="132">
        <v>1</v>
      </c>
    </row>
    <row r="213" spans="2:5" ht="15.95" customHeight="1" x14ac:dyDescent="0.25">
      <c r="B213" s="29">
        <v>6171</v>
      </c>
      <c r="C213" s="29">
        <v>5166</v>
      </c>
      <c r="D213" s="13" t="s">
        <v>122</v>
      </c>
      <c r="E213" s="132">
        <v>40000</v>
      </c>
    </row>
    <row r="214" spans="2:5" ht="15.95" customHeight="1" x14ac:dyDescent="0.25">
      <c r="B214" s="29">
        <v>6171</v>
      </c>
      <c r="C214" s="29">
        <v>5167</v>
      </c>
      <c r="D214" s="13" t="s">
        <v>99</v>
      </c>
      <c r="E214" s="132">
        <v>2000</v>
      </c>
    </row>
    <row r="215" spans="2:5" ht="15.95" customHeight="1" x14ac:dyDescent="0.25">
      <c r="B215" s="29">
        <v>6171</v>
      </c>
      <c r="C215" s="29">
        <v>5168</v>
      </c>
      <c r="D215" s="13" t="s">
        <v>312</v>
      </c>
      <c r="E215" s="132">
        <v>20000</v>
      </c>
    </row>
    <row r="216" spans="2:5" ht="15.95" customHeight="1" x14ac:dyDescent="0.25">
      <c r="B216" s="29">
        <v>6171</v>
      </c>
      <c r="C216" s="29">
        <v>5169</v>
      </c>
      <c r="D216" s="13" t="s">
        <v>123</v>
      </c>
      <c r="E216" s="132">
        <v>150000</v>
      </c>
    </row>
    <row r="217" spans="2:5" ht="15.95" customHeight="1" x14ac:dyDescent="0.25">
      <c r="B217" s="29">
        <v>6171</v>
      </c>
      <c r="C217" s="29">
        <v>5171</v>
      </c>
      <c r="D217" s="13" t="s">
        <v>55</v>
      </c>
      <c r="E217" s="141">
        <v>20000</v>
      </c>
    </row>
    <row r="218" spans="2:5" ht="15.95" customHeight="1" x14ac:dyDescent="0.25">
      <c r="B218" s="29">
        <v>6171</v>
      </c>
      <c r="C218" s="29">
        <v>5175</v>
      </c>
      <c r="D218" s="13" t="s">
        <v>73</v>
      </c>
      <c r="E218" s="132">
        <v>15000</v>
      </c>
    </row>
    <row r="219" spans="2:5" ht="15.95" customHeight="1" x14ac:dyDescent="0.25">
      <c r="B219" s="29">
        <v>6171</v>
      </c>
      <c r="C219" s="29">
        <v>5192</v>
      </c>
      <c r="D219" s="13" t="s">
        <v>125</v>
      </c>
      <c r="E219" s="132">
        <v>5000</v>
      </c>
    </row>
    <row r="220" spans="2:5" ht="15.95" customHeight="1" x14ac:dyDescent="0.25">
      <c r="B220" s="29">
        <v>6171</v>
      </c>
      <c r="C220" s="29">
        <v>5229</v>
      </c>
      <c r="D220" s="13" t="s">
        <v>126</v>
      </c>
      <c r="E220" s="132">
        <v>3000</v>
      </c>
    </row>
    <row r="221" spans="2:5" ht="15.95" customHeight="1" x14ac:dyDescent="0.25">
      <c r="B221" s="29">
        <v>6171</v>
      </c>
      <c r="C221" s="29">
        <v>5321</v>
      </c>
      <c r="D221" s="13" t="s">
        <v>127</v>
      </c>
      <c r="E221" s="132">
        <v>500</v>
      </c>
    </row>
    <row r="222" spans="2:5" ht="15.95" customHeight="1" x14ac:dyDescent="0.25">
      <c r="B222" s="29">
        <v>6171</v>
      </c>
      <c r="C222" s="29">
        <v>5362</v>
      </c>
      <c r="D222" s="13" t="s">
        <v>129</v>
      </c>
      <c r="E222" s="132">
        <v>1000</v>
      </c>
    </row>
    <row r="223" spans="2:5" ht="15.95" customHeight="1" x14ac:dyDescent="0.25">
      <c r="B223" s="190" t="s">
        <v>19</v>
      </c>
      <c r="C223" s="190"/>
      <c r="D223" s="134"/>
      <c r="E223" s="140">
        <f>SUM(E204:E222)</f>
        <v>762501</v>
      </c>
    </row>
    <row r="224" spans="2:5" ht="15.95" customHeight="1" x14ac:dyDescent="0.25">
      <c r="B224" s="17" t="s">
        <v>131</v>
      </c>
      <c r="C224" s="13"/>
      <c r="D224" s="13"/>
      <c r="E224" s="132"/>
    </row>
    <row r="225" spans="2:5" ht="15.95" customHeight="1" x14ac:dyDescent="0.25">
      <c r="B225" s="29">
        <v>6310</v>
      </c>
      <c r="C225" s="29">
        <v>5163</v>
      </c>
      <c r="D225" s="13" t="s">
        <v>132</v>
      </c>
      <c r="E225" s="132">
        <v>6500</v>
      </c>
    </row>
    <row r="226" spans="2:5" ht="15.95" customHeight="1" x14ac:dyDescent="0.25">
      <c r="B226" s="190" t="s">
        <v>19</v>
      </c>
      <c r="C226" s="190"/>
      <c r="D226" s="13"/>
      <c r="E226" s="140">
        <f>SUM(E225:E225)</f>
        <v>6500</v>
      </c>
    </row>
    <row r="227" spans="2:5" ht="15.95" customHeight="1" x14ac:dyDescent="0.25">
      <c r="B227" s="17" t="s">
        <v>133</v>
      </c>
      <c r="C227" s="13"/>
      <c r="D227" s="13"/>
      <c r="E227" s="132"/>
    </row>
    <row r="228" spans="2:5" ht="15.95" customHeight="1" x14ac:dyDescent="0.25">
      <c r="B228" s="29">
        <v>6320</v>
      </c>
      <c r="C228" s="29">
        <v>5163</v>
      </c>
      <c r="D228" s="13" t="s">
        <v>135</v>
      </c>
      <c r="E228" s="132">
        <v>24500</v>
      </c>
    </row>
    <row r="229" spans="2:5" ht="15.95" customHeight="1" x14ac:dyDescent="0.25">
      <c r="B229" s="190" t="s">
        <v>19</v>
      </c>
      <c r="C229" s="190"/>
      <c r="D229" s="13"/>
      <c r="E229" s="140">
        <f>SUM(E228:E228)</f>
        <v>24500</v>
      </c>
    </row>
    <row r="230" spans="2:5" ht="15.95" customHeight="1" x14ac:dyDescent="0.25">
      <c r="B230" s="17" t="s">
        <v>136</v>
      </c>
      <c r="C230" s="101"/>
      <c r="D230" s="13"/>
      <c r="E230" s="140"/>
    </row>
    <row r="231" spans="2:5" ht="15.95" customHeight="1" x14ac:dyDescent="0.25">
      <c r="B231" s="29">
        <v>6330</v>
      </c>
      <c r="C231" s="29">
        <v>5341</v>
      </c>
      <c r="D231" s="13" t="s">
        <v>137</v>
      </c>
      <c r="E231" s="141">
        <v>70000</v>
      </c>
    </row>
    <row r="232" spans="2:5" ht="15.95" customHeight="1" x14ac:dyDescent="0.25">
      <c r="B232" s="190" t="s">
        <v>19</v>
      </c>
      <c r="C232" s="190"/>
      <c r="D232" s="13"/>
      <c r="E232" s="140">
        <f>SUM(E231:E231)</f>
        <v>70000</v>
      </c>
    </row>
    <row r="233" spans="2:5" ht="15.95" customHeight="1" x14ac:dyDescent="0.25">
      <c r="B233" s="189" t="s">
        <v>138</v>
      </c>
      <c r="C233" s="189"/>
      <c r="D233" s="189"/>
      <c r="E233" s="132"/>
    </row>
    <row r="234" spans="2:5" ht="15.95" customHeight="1" x14ac:dyDescent="0.25">
      <c r="B234" s="29">
        <v>6399</v>
      </c>
      <c r="C234" s="29">
        <v>5362</v>
      </c>
      <c r="D234" s="153" t="s">
        <v>139</v>
      </c>
      <c r="E234" s="132">
        <v>10000</v>
      </c>
    </row>
    <row r="235" spans="2:5" ht="15.95" customHeight="1" x14ac:dyDescent="0.25">
      <c r="B235" s="29">
        <v>6399</v>
      </c>
      <c r="C235" s="29">
        <v>5365</v>
      </c>
      <c r="D235" s="13" t="s">
        <v>314</v>
      </c>
      <c r="E235" s="132">
        <v>76000</v>
      </c>
    </row>
    <row r="236" spans="2:5" ht="15.95" customHeight="1" x14ac:dyDescent="0.25">
      <c r="B236" s="190" t="s">
        <v>19</v>
      </c>
      <c r="C236" s="190"/>
      <c r="D236" s="13"/>
      <c r="E236" s="140">
        <f>SUM(E234:E235)</f>
        <v>86000</v>
      </c>
    </row>
    <row r="237" spans="2:5" ht="15.95" customHeight="1" x14ac:dyDescent="0.25">
      <c r="B237" s="189" t="s">
        <v>140</v>
      </c>
      <c r="C237" s="189"/>
      <c r="D237" s="189"/>
      <c r="E237" s="132"/>
    </row>
    <row r="238" spans="2:5" ht="15.95" customHeight="1" x14ac:dyDescent="0.25">
      <c r="B238" s="29">
        <v>6402</v>
      </c>
      <c r="C238" s="29">
        <v>5364</v>
      </c>
      <c r="D238" s="13" t="s">
        <v>141</v>
      </c>
      <c r="E238" s="132">
        <v>32786</v>
      </c>
    </row>
    <row r="239" spans="2:5" ht="15.95" customHeight="1" x14ac:dyDescent="0.25">
      <c r="B239" s="190" t="s">
        <v>19</v>
      </c>
      <c r="C239" s="190"/>
      <c r="D239" s="13"/>
      <c r="E239" s="140">
        <f>SUM(E238:E238)</f>
        <v>32786</v>
      </c>
    </row>
    <row r="240" spans="2:5" ht="18.75" x14ac:dyDescent="0.3">
      <c r="B240" s="62" t="s">
        <v>142</v>
      </c>
      <c r="C240" s="63"/>
      <c r="D240" s="63"/>
      <c r="E240" s="147">
        <f>E74+E77+E84+E89+E100+E104+E109+E112+E122+E125+E129+E133+E140+E144+E148+E151+E155+E158+E161+E165+E179+E182+E185+E192+E202+E223+E226+E229+E232+E236+E239</f>
        <v>6768969</v>
      </c>
    </row>
    <row r="241" spans="2:5" ht="15.75" thickBot="1" x14ac:dyDescent="0.3">
      <c r="B241" s="3"/>
      <c r="C241" s="3"/>
      <c r="D241" s="3"/>
      <c r="E241" s="138" t="s">
        <v>143</v>
      </c>
    </row>
    <row r="242" spans="2:5" x14ac:dyDescent="0.25">
      <c r="B242" s="52"/>
      <c r="C242" s="10" t="s">
        <v>144</v>
      </c>
      <c r="D242" s="10"/>
      <c r="E242" s="139"/>
    </row>
    <row r="243" spans="2:5" x14ac:dyDescent="0.25">
      <c r="B243" s="53"/>
      <c r="C243" s="48"/>
      <c r="D243" s="48" t="s">
        <v>145</v>
      </c>
      <c r="E243" s="148">
        <f>E65</f>
        <v>6254300</v>
      </c>
    </row>
    <row r="244" spans="2:5" x14ac:dyDescent="0.25">
      <c r="B244" s="53"/>
      <c r="C244" s="48"/>
      <c r="D244" s="48" t="s">
        <v>146</v>
      </c>
      <c r="E244" s="148">
        <f>E240</f>
        <v>6768969</v>
      </c>
    </row>
    <row r="245" spans="2:5" x14ac:dyDescent="0.25">
      <c r="B245" s="53"/>
      <c r="C245" s="48"/>
      <c r="D245" s="48" t="s">
        <v>147</v>
      </c>
      <c r="E245" s="149">
        <f>E243-E244</f>
        <v>-514669</v>
      </c>
    </row>
    <row r="246" spans="2:5" x14ac:dyDescent="0.25">
      <c r="B246" s="53"/>
      <c r="C246" s="48"/>
      <c r="D246" s="48"/>
      <c r="E246" s="148"/>
    </row>
    <row r="247" spans="2:5" ht="15.75" thickBot="1" x14ac:dyDescent="0.3">
      <c r="B247" s="54"/>
      <c r="C247" s="55"/>
      <c r="D247" s="55"/>
      <c r="E247" s="150"/>
    </row>
  </sheetData>
  <sortState ref="B188:E188">
    <sortCondition ref="C188"/>
  </sortState>
  <mergeCells count="48">
    <mergeCell ref="B43:C43"/>
    <mergeCell ref="B25:C25"/>
    <mergeCell ref="B28:C28"/>
    <mergeCell ref="B31:C31"/>
    <mergeCell ref="B34:C34"/>
    <mergeCell ref="B38:C38"/>
    <mergeCell ref="B104:C104"/>
    <mergeCell ref="B46:C46"/>
    <mergeCell ref="B51:C51"/>
    <mergeCell ref="B52:D52"/>
    <mergeCell ref="B54:C54"/>
    <mergeCell ref="B57:C57"/>
    <mergeCell ref="B60:C60"/>
    <mergeCell ref="B74:C74"/>
    <mergeCell ref="B77:C77"/>
    <mergeCell ref="B84:C84"/>
    <mergeCell ref="B89:C89"/>
    <mergeCell ref="B100:C100"/>
    <mergeCell ref="B155:C155"/>
    <mergeCell ref="B109:C109"/>
    <mergeCell ref="B112:C112"/>
    <mergeCell ref="B122:C122"/>
    <mergeCell ref="B125:C125"/>
    <mergeCell ref="B129:C129"/>
    <mergeCell ref="B133:C133"/>
    <mergeCell ref="B140:C140"/>
    <mergeCell ref="B144:C144"/>
    <mergeCell ref="B148:C148"/>
    <mergeCell ref="B151:C151"/>
    <mergeCell ref="B152:C152"/>
    <mergeCell ref="B223:C223"/>
    <mergeCell ref="B158:C158"/>
    <mergeCell ref="B161:C161"/>
    <mergeCell ref="B165:C165"/>
    <mergeCell ref="B179:C179"/>
    <mergeCell ref="B180:D180"/>
    <mergeCell ref="B182:C182"/>
    <mergeCell ref="B183:D183"/>
    <mergeCell ref="B185:C185"/>
    <mergeCell ref="B192:C192"/>
    <mergeCell ref="B202:C202"/>
    <mergeCell ref="B239:C239"/>
    <mergeCell ref="B226:C226"/>
    <mergeCell ref="B229:C229"/>
    <mergeCell ref="B232:C232"/>
    <mergeCell ref="B233:D233"/>
    <mergeCell ref="B236:C236"/>
    <mergeCell ref="B237:D237"/>
  </mergeCells>
  <pageMargins left="0.31496062992125984" right="0.11811023622047245" top="0.19685039370078741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49"/>
  <sheetViews>
    <sheetView tabSelected="1" workbookViewId="0">
      <selection activeCell="B2" sqref="B2"/>
    </sheetView>
  </sheetViews>
  <sheetFormatPr defaultRowHeight="15" x14ac:dyDescent="0.25"/>
  <cols>
    <col min="1" max="1" width="1.5703125" customWidth="1"/>
    <col min="2" max="2" width="38.28515625" customWidth="1"/>
    <col min="3" max="3" width="8.7109375" customWidth="1"/>
    <col min="4" max="4" width="2.42578125" customWidth="1"/>
    <col min="5" max="5" width="38.28515625" customWidth="1"/>
    <col min="6" max="6" width="8.7109375" customWidth="1"/>
    <col min="250" max="250" width="38.28515625" customWidth="1"/>
    <col min="251" max="251" width="8.7109375" customWidth="1"/>
    <col min="252" max="252" width="2.42578125" customWidth="1"/>
    <col min="253" max="253" width="38.28515625" customWidth="1"/>
    <col min="254" max="254" width="8.7109375" customWidth="1"/>
    <col min="506" max="506" width="38.28515625" customWidth="1"/>
    <col min="507" max="507" width="8.7109375" customWidth="1"/>
    <col min="508" max="508" width="2.42578125" customWidth="1"/>
    <col min="509" max="509" width="38.28515625" customWidth="1"/>
    <col min="510" max="510" width="8.7109375" customWidth="1"/>
    <col min="762" max="762" width="38.28515625" customWidth="1"/>
    <col min="763" max="763" width="8.7109375" customWidth="1"/>
    <col min="764" max="764" width="2.42578125" customWidth="1"/>
    <col min="765" max="765" width="38.28515625" customWidth="1"/>
    <col min="766" max="766" width="8.7109375" customWidth="1"/>
    <col min="1018" max="1018" width="38.28515625" customWidth="1"/>
    <col min="1019" max="1019" width="8.7109375" customWidth="1"/>
    <col min="1020" max="1020" width="2.42578125" customWidth="1"/>
    <col min="1021" max="1021" width="38.28515625" customWidth="1"/>
    <col min="1022" max="1022" width="8.7109375" customWidth="1"/>
    <col min="1274" max="1274" width="38.28515625" customWidth="1"/>
    <col min="1275" max="1275" width="8.7109375" customWidth="1"/>
    <col min="1276" max="1276" width="2.42578125" customWidth="1"/>
    <col min="1277" max="1277" width="38.28515625" customWidth="1"/>
    <col min="1278" max="1278" width="8.7109375" customWidth="1"/>
    <col min="1530" max="1530" width="38.28515625" customWidth="1"/>
    <col min="1531" max="1531" width="8.7109375" customWidth="1"/>
    <col min="1532" max="1532" width="2.42578125" customWidth="1"/>
    <col min="1533" max="1533" width="38.28515625" customWidth="1"/>
    <col min="1534" max="1534" width="8.7109375" customWidth="1"/>
    <col min="1786" max="1786" width="38.28515625" customWidth="1"/>
    <col min="1787" max="1787" width="8.7109375" customWidth="1"/>
    <col min="1788" max="1788" width="2.42578125" customWidth="1"/>
    <col min="1789" max="1789" width="38.28515625" customWidth="1"/>
    <col min="1790" max="1790" width="8.7109375" customWidth="1"/>
    <col min="2042" max="2042" width="38.28515625" customWidth="1"/>
    <col min="2043" max="2043" width="8.7109375" customWidth="1"/>
    <col min="2044" max="2044" width="2.42578125" customWidth="1"/>
    <col min="2045" max="2045" width="38.28515625" customWidth="1"/>
    <col min="2046" max="2046" width="8.7109375" customWidth="1"/>
    <col min="2298" max="2298" width="38.28515625" customWidth="1"/>
    <col min="2299" max="2299" width="8.7109375" customWidth="1"/>
    <col min="2300" max="2300" width="2.42578125" customWidth="1"/>
    <col min="2301" max="2301" width="38.28515625" customWidth="1"/>
    <col min="2302" max="2302" width="8.7109375" customWidth="1"/>
    <col min="2554" max="2554" width="38.28515625" customWidth="1"/>
    <col min="2555" max="2555" width="8.7109375" customWidth="1"/>
    <col min="2556" max="2556" width="2.42578125" customWidth="1"/>
    <col min="2557" max="2557" width="38.28515625" customWidth="1"/>
    <col min="2558" max="2558" width="8.7109375" customWidth="1"/>
    <col min="2810" max="2810" width="38.28515625" customWidth="1"/>
    <col min="2811" max="2811" width="8.7109375" customWidth="1"/>
    <col min="2812" max="2812" width="2.42578125" customWidth="1"/>
    <col min="2813" max="2813" width="38.28515625" customWidth="1"/>
    <col min="2814" max="2814" width="8.7109375" customWidth="1"/>
    <col min="3066" max="3066" width="38.28515625" customWidth="1"/>
    <col min="3067" max="3067" width="8.7109375" customWidth="1"/>
    <col min="3068" max="3068" width="2.42578125" customWidth="1"/>
    <col min="3069" max="3069" width="38.28515625" customWidth="1"/>
    <col min="3070" max="3070" width="8.7109375" customWidth="1"/>
    <col min="3322" max="3322" width="38.28515625" customWidth="1"/>
    <col min="3323" max="3323" width="8.7109375" customWidth="1"/>
    <col min="3324" max="3324" width="2.42578125" customWidth="1"/>
    <col min="3325" max="3325" width="38.28515625" customWidth="1"/>
    <col min="3326" max="3326" width="8.7109375" customWidth="1"/>
    <col min="3578" max="3578" width="38.28515625" customWidth="1"/>
    <col min="3579" max="3579" width="8.7109375" customWidth="1"/>
    <col min="3580" max="3580" width="2.42578125" customWidth="1"/>
    <col min="3581" max="3581" width="38.28515625" customWidth="1"/>
    <col min="3582" max="3582" width="8.7109375" customWidth="1"/>
    <col min="3834" max="3834" width="38.28515625" customWidth="1"/>
    <col min="3835" max="3835" width="8.7109375" customWidth="1"/>
    <col min="3836" max="3836" width="2.42578125" customWidth="1"/>
    <col min="3837" max="3837" width="38.28515625" customWidth="1"/>
    <col min="3838" max="3838" width="8.7109375" customWidth="1"/>
    <col min="4090" max="4090" width="38.28515625" customWidth="1"/>
    <col min="4091" max="4091" width="8.7109375" customWidth="1"/>
    <col min="4092" max="4092" width="2.42578125" customWidth="1"/>
    <col min="4093" max="4093" width="38.28515625" customWidth="1"/>
    <col min="4094" max="4094" width="8.7109375" customWidth="1"/>
    <col min="4346" max="4346" width="38.28515625" customWidth="1"/>
    <col min="4347" max="4347" width="8.7109375" customWidth="1"/>
    <col min="4348" max="4348" width="2.42578125" customWidth="1"/>
    <col min="4349" max="4349" width="38.28515625" customWidth="1"/>
    <col min="4350" max="4350" width="8.7109375" customWidth="1"/>
    <col min="4602" max="4602" width="38.28515625" customWidth="1"/>
    <col min="4603" max="4603" width="8.7109375" customWidth="1"/>
    <col min="4604" max="4604" width="2.42578125" customWidth="1"/>
    <col min="4605" max="4605" width="38.28515625" customWidth="1"/>
    <col min="4606" max="4606" width="8.7109375" customWidth="1"/>
    <col min="4858" max="4858" width="38.28515625" customWidth="1"/>
    <col min="4859" max="4859" width="8.7109375" customWidth="1"/>
    <col min="4860" max="4860" width="2.42578125" customWidth="1"/>
    <col min="4861" max="4861" width="38.28515625" customWidth="1"/>
    <col min="4862" max="4862" width="8.7109375" customWidth="1"/>
    <col min="5114" max="5114" width="38.28515625" customWidth="1"/>
    <col min="5115" max="5115" width="8.7109375" customWidth="1"/>
    <col min="5116" max="5116" width="2.42578125" customWidth="1"/>
    <col min="5117" max="5117" width="38.28515625" customWidth="1"/>
    <col min="5118" max="5118" width="8.7109375" customWidth="1"/>
    <col min="5370" max="5370" width="38.28515625" customWidth="1"/>
    <col min="5371" max="5371" width="8.7109375" customWidth="1"/>
    <col min="5372" max="5372" width="2.42578125" customWidth="1"/>
    <col min="5373" max="5373" width="38.28515625" customWidth="1"/>
    <col min="5374" max="5374" width="8.7109375" customWidth="1"/>
    <col min="5626" max="5626" width="38.28515625" customWidth="1"/>
    <col min="5627" max="5627" width="8.7109375" customWidth="1"/>
    <col min="5628" max="5628" width="2.42578125" customWidth="1"/>
    <col min="5629" max="5629" width="38.28515625" customWidth="1"/>
    <col min="5630" max="5630" width="8.7109375" customWidth="1"/>
    <col min="5882" max="5882" width="38.28515625" customWidth="1"/>
    <col min="5883" max="5883" width="8.7109375" customWidth="1"/>
    <col min="5884" max="5884" width="2.42578125" customWidth="1"/>
    <col min="5885" max="5885" width="38.28515625" customWidth="1"/>
    <col min="5886" max="5886" width="8.7109375" customWidth="1"/>
    <col min="6138" max="6138" width="38.28515625" customWidth="1"/>
    <col min="6139" max="6139" width="8.7109375" customWidth="1"/>
    <col min="6140" max="6140" width="2.42578125" customWidth="1"/>
    <col min="6141" max="6141" width="38.28515625" customWidth="1"/>
    <col min="6142" max="6142" width="8.7109375" customWidth="1"/>
    <col min="6394" max="6394" width="38.28515625" customWidth="1"/>
    <col min="6395" max="6395" width="8.7109375" customWidth="1"/>
    <col min="6396" max="6396" width="2.42578125" customWidth="1"/>
    <col min="6397" max="6397" width="38.28515625" customWidth="1"/>
    <col min="6398" max="6398" width="8.7109375" customWidth="1"/>
    <col min="6650" max="6650" width="38.28515625" customWidth="1"/>
    <col min="6651" max="6651" width="8.7109375" customWidth="1"/>
    <col min="6652" max="6652" width="2.42578125" customWidth="1"/>
    <col min="6653" max="6653" width="38.28515625" customWidth="1"/>
    <col min="6654" max="6654" width="8.7109375" customWidth="1"/>
    <col min="6906" max="6906" width="38.28515625" customWidth="1"/>
    <col min="6907" max="6907" width="8.7109375" customWidth="1"/>
    <col min="6908" max="6908" width="2.42578125" customWidth="1"/>
    <col min="6909" max="6909" width="38.28515625" customWidth="1"/>
    <col min="6910" max="6910" width="8.7109375" customWidth="1"/>
    <col min="7162" max="7162" width="38.28515625" customWidth="1"/>
    <col min="7163" max="7163" width="8.7109375" customWidth="1"/>
    <col min="7164" max="7164" width="2.42578125" customWidth="1"/>
    <col min="7165" max="7165" width="38.28515625" customWidth="1"/>
    <col min="7166" max="7166" width="8.7109375" customWidth="1"/>
    <col min="7418" max="7418" width="38.28515625" customWidth="1"/>
    <col min="7419" max="7419" width="8.7109375" customWidth="1"/>
    <col min="7420" max="7420" width="2.42578125" customWidth="1"/>
    <col min="7421" max="7421" width="38.28515625" customWidth="1"/>
    <col min="7422" max="7422" width="8.7109375" customWidth="1"/>
    <col min="7674" max="7674" width="38.28515625" customWidth="1"/>
    <col min="7675" max="7675" width="8.7109375" customWidth="1"/>
    <col min="7676" max="7676" width="2.42578125" customWidth="1"/>
    <col min="7677" max="7677" width="38.28515625" customWidth="1"/>
    <col min="7678" max="7678" width="8.7109375" customWidth="1"/>
    <col min="7930" max="7930" width="38.28515625" customWidth="1"/>
    <col min="7931" max="7931" width="8.7109375" customWidth="1"/>
    <col min="7932" max="7932" width="2.42578125" customWidth="1"/>
    <col min="7933" max="7933" width="38.28515625" customWidth="1"/>
    <col min="7934" max="7934" width="8.7109375" customWidth="1"/>
    <col min="8186" max="8186" width="38.28515625" customWidth="1"/>
    <col min="8187" max="8187" width="8.7109375" customWidth="1"/>
    <col min="8188" max="8188" width="2.42578125" customWidth="1"/>
    <col min="8189" max="8189" width="38.28515625" customWidth="1"/>
    <col min="8190" max="8190" width="8.7109375" customWidth="1"/>
    <col min="8442" max="8442" width="38.28515625" customWidth="1"/>
    <col min="8443" max="8443" width="8.7109375" customWidth="1"/>
    <col min="8444" max="8444" width="2.42578125" customWidth="1"/>
    <col min="8445" max="8445" width="38.28515625" customWidth="1"/>
    <col min="8446" max="8446" width="8.7109375" customWidth="1"/>
    <col min="8698" max="8698" width="38.28515625" customWidth="1"/>
    <col min="8699" max="8699" width="8.7109375" customWidth="1"/>
    <col min="8700" max="8700" width="2.42578125" customWidth="1"/>
    <col min="8701" max="8701" width="38.28515625" customWidth="1"/>
    <col min="8702" max="8702" width="8.7109375" customWidth="1"/>
    <col min="8954" max="8954" width="38.28515625" customWidth="1"/>
    <col min="8955" max="8955" width="8.7109375" customWidth="1"/>
    <col min="8956" max="8956" width="2.42578125" customWidth="1"/>
    <col min="8957" max="8957" width="38.28515625" customWidth="1"/>
    <col min="8958" max="8958" width="8.7109375" customWidth="1"/>
    <col min="9210" max="9210" width="38.28515625" customWidth="1"/>
    <col min="9211" max="9211" width="8.7109375" customWidth="1"/>
    <col min="9212" max="9212" width="2.42578125" customWidth="1"/>
    <col min="9213" max="9213" width="38.28515625" customWidth="1"/>
    <col min="9214" max="9214" width="8.7109375" customWidth="1"/>
    <col min="9466" max="9466" width="38.28515625" customWidth="1"/>
    <col min="9467" max="9467" width="8.7109375" customWidth="1"/>
    <col min="9468" max="9468" width="2.42578125" customWidth="1"/>
    <col min="9469" max="9469" width="38.28515625" customWidth="1"/>
    <col min="9470" max="9470" width="8.7109375" customWidth="1"/>
    <col min="9722" max="9722" width="38.28515625" customWidth="1"/>
    <col min="9723" max="9723" width="8.7109375" customWidth="1"/>
    <col min="9724" max="9724" width="2.42578125" customWidth="1"/>
    <col min="9725" max="9725" width="38.28515625" customWidth="1"/>
    <col min="9726" max="9726" width="8.7109375" customWidth="1"/>
    <col min="9978" max="9978" width="38.28515625" customWidth="1"/>
    <col min="9979" max="9979" width="8.7109375" customWidth="1"/>
    <col min="9980" max="9980" width="2.42578125" customWidth="1"/>
    <col min="9981" max="9981" width="38.28515625" customWidth="1"/>
    <col min="9982" max="9982" width="8.7109375" customWidth="1"/>
    <col min="10234" max="10234" width="38.28515625" customWidth="1"/>
    <col min="10235" max="10235" width="8.7109375" customWidth="1"/>
    <col min="10236" max="10236" width="2.42578125" customWidth="1"/>
    <col min="10237" max="10237" width="38.28515625" customWidth="1"/>
    <col min="10238" max="10238" width="8.7109375" customWidth="1"/>
    <col min="10490" max="10490" width="38.28515625" customWidth="1"/>
    <col min="10491" max="10491" width="8.7109375" customWidth="1"/>
    <col min="10492" max="10492" width="2.42578125" customWidth="1"/>
    <col min="10493" max="10493" width="38.28515625" customWidth="1"/>
    <col min="10494" max="10494" width="8.7109375" customWidth="1"/>
    <col min="10746" max="10746" width="38.28515625" customWidth="1"/>
    <col min="10747" max="10747" width="8.7109375" customWidth="1"/>
    <col min="10748" max="10748" width="2.42578125" customWidth="1"/>
    <col min="10749" max="10749" width="38.28515625" customWidth="1"/>
    <col min="10750" max="10750" width="8.7109375" customWidth="1"/>
    <col min="11002" max="11002" width="38.28515625" customWidth="1"/>
    <col min="11003" max="11003" width="8.7109375" customWidth="1"/>
    <col min="11004" max="11004" width="2.42578125" customWidth="1"/>
    <col min="11005" max="11005" width="38.28515625" customWidth="1"/>
    <col min="11006" max="11006" width="8.7109375" customWidth="1"/>
    <col min="11258" max="11258" width="38.28515625" customWidth="1"/>
    <col min="11259" max="11259" width="8.7109375" customWidth="1"/>
    <col min="11260" max="11260" width="2.42578125" customWidth="1"/>
    <col min="11261" max="11261" width="38.28515625" customWidth="1"/>
    <col min="11262" max="11262" width="8.7109375" customWidth="1"/>
    <col min="11514" max="11514" width="38.28515625" customWidth="1"/>
    <col min="11515" max="11515" width="8.7109375" customWidth="1"/>
    <col min="11516" max="11516" width="2.42578125" customWidth="1"/>
    <col min="11517" max="11517" width="38.28515625" customWidth="1"/>
    <col min="11518" max="11518" width="8.7109375" customWidth="1"/>
    <col min="11770" max="11770" width="38.28515625" customWidth="1"/>
    <col min="11771" max="11771" width="8.7109375" customWidth="1"/>
    <col min="11772" max="11772" width="2.42578125" customWidth="1"/>
    <col min="11773" max="11773" width="38.28515625" customWidth="1"/>
    <col min="11774" max="11774" width="8.7109375" customWidth="1"/>
    <col min="12026" max="12026" width="38.28515625" customWidth="1"/>
    <col min="12027" max="12027" width="8.7109375" customWidth="1"/>
    <col min="12028" max="12028" width="2.42578125" customWidth="1"/>
    <col min="12029" max="12029" width="38.28515625" customWidth="1"/>
    <col min="12030" max="12030" width="8.7109375" customWidth="1"/>
    <col min="12282" max="12282" width="38.28515625" customWidth="1"/>
    <col min="12283" max="12283" width="8.7109375" customWidth="1"/>
    <col min="12284" max="12284" width="2.42578125" customWidth="1"/>
    <col min="12285" max="12285" width="38.28515625" customWidth="1"/>
    <col min="12286" max="12286" width="8.7109375" customWidth="1"/>
    <col min="12538" max="12538" width="38.28515625" customWidth="1"/>
    <col min="12539" max="12539" width="8.7109375" customWidth="1"/>
    <col min="12540" max="12540" width="2.42578125" customWidth="1"/>
    <col min="12541" max="12541" width="38.28515625" customWidth="1"/>
    <col min="12542" max="12542" width="8.7109375" customWidth="1"/>
    <col min="12794" max="12794" width="38.28515625" customWidth="1"/>
    <col min="12795" max="12795" width="8.7109375" customWidth="1"/>
    <col min="12796" max="12796" width="2.42578125" customWidth="1"/>
    <col min="12797" max="12797" width="38.28515625" customWidth="1"/>
    <col min="12798" max="12798" width="8.7109375" customWidth="1"/>
    <col min="13050" max="13050" width="38.28515625" customWidth="1"/>
    <col min="13051" max="13051" width="8.7109375" customWidth="1"/>
    <col min="13052" max="13052" width="2.42578125" customWidth="1"/>
    <col min="13053" max="13053" width="38.28515625" customWidth="1"/>
    <col min="13054" max="13054" width="8.7109375" customWidth="1"/>
    <col min="13306" max="13306" width="38.28515625" customWidth="1"/>
    <col min="13307" max="13307" width="8.7109375" customWidth="1"/>
    <col min="13308" max="13308" width="2.42578125" customWidth="1"/>
    <col min="13309" max="13309" width="38.28515625" customWidth="1"/>
    <col min="13310" max="13310" width="8.7109375" customWidth="1"/>
    <col min="13562" max="13562" width="38.28515625" customWidth="1"/>
    <col min="13563" max="13563" width="8.7109375" customWidth="1"/>
    <col min="13564" max="13564" width="2.42578125" customWidth="1"/>
    <col min="13565" max="13565" width="38.28515625" customWidth="1"/>
    <col min="13566" max="13566" width="8.7109375" customWidth="1"/>
    <col min="13818" max="13818" width="38.28515625" customWidth="1"/>
    <col min="13819" max="13819" width="8.7109375" customWidth="1"/>
    <col min="13820" max="13820" width="2.42578125" customWidth="1"/>
    <col min="13821" max="13821" width="38.28515625" customWidth="1"/>
    <col min="13822" max="13822" width="8.7109375" customWidth="1"/>
    <col min="14074" max="14074" width="38.28515625" customWidth="1"/>
    <col min="14075" max="14075" width="8.7109375" customWidth="1"/>
    <col min="14076" max="14076" width="2.42578125" customWidth="1"/>
    <col min="14077" max="14077" width="38.28515625" customWidth="1"/>
    <col min="14078" max="14078" width="8.7109375" customWidth="1"/>
    <col min="14330" max="14330" width="38.28515625" customWidth="1"/>
    <col min="14331" max="14331" width="8.7109375" customWidth="1"/>
    <col min="14332" max="14332" width="2.42578125" customWidth="1"/>
    <col min="14333" max="14333" width="38.28515625" customWidth="1"/>
    <col min="14334" max="14334" width="8.7109375" customWidth="1"/>
    <col min="14586" max="14586" width="38.28515625" customWidth="1"/>
    <col min="14587" max="14587" width="8.7109375" customWidth="1"/>
    <col min="14588" max="14588" width="2.42578125" customWidth="1"/>
    <col min="14589" max="14589" width="38.28515625" customWidth="1"/>
    <col min="14590" max="14590" width="8.7109375" customWidth="1"/>
    <col min="14842" max="14842" width="38.28515625" customWidth="1"/>
    <col min="14843" max="14843" width="8.7109375" customWidth="1"/>
    <col min="14844" max="14844" width="2.42578125" customWidth="1"/>
    <col min="14845" max="14845" width="38.28515625" customWidth="1"/>
    <col min="14846" max="14846" width="8.7109375" customWidth="1"/>
    <col min="15098" max="15098" width="38.28515625" customWidth="1"/>
    <col min="15099" max="15099" width="8.7109375" customWidth="1"/>
    <col min="15100" max="15100" width="2.42578125" customWidth="1"/>
    <col min="15101" max="15101" width="38.28515625" customWidth="1"/>
    <col min="15102" max="15102" width="8.7109375" customWidth="1"/>
    <col min="15354" max="15354" width="38.28515625" customWidth="1"/>
    <col min="15355" max="15355" width="8.7109375" customWidth="1"/>
    <col min="15356" max="15356" width="2.42578125" customWidth="1"/>
    <col min="15357" max="15357" width="38.28515625" customWidth="1"/>
    <col min="15358" max="15358" width="8.7109375" customWidth="1"/>
    <col min="15610" max="15610" width="38.28515625" customWidth="1"/>
    <col min="15611" max="15611" width="8.7109375" customWidth="1"/>
    <col min="15612" max="15612" width="2.42578125" customWidth="1"/>
    <col min="15613" max="15613" width="38.28515625" customWidth="1"/>
    <col min="15614" max="15614" width="8.7109375" customWidth="1"/>
    <col min="15866" max="15866" width="38.28515625" customWidth="1"/>
    <col min="15867" max="15867" width="8.7109375" customWidth="1"/>
    <col min="15868" max="15868" width="2.42578125" customWidth="1"/>
    <col min="15869" max="15869" width="38.28515625" customWidth="1"/>
    <col min="15870" max="15870" width="8.7109375" customWidth="1"/>
    <col min="16122" max="16122" width="38.28515625" customWidth="1"/>
    <col min="16123" max="16123" width="8.7109375" customWidth="1"/>
    <col min="16124" max="16124" width="2.42578125" customWidth="1"/>
    <col min="16125" max="16125" width="38.28515625" customWidth="1"/>
    <col min="16126" max="16126" width="8.7109375" customWidth="1"/>
  </cols>
  <sheetData>
    <row r="1" spans="2:6" ht="21.75" thickBot="1" x14ac:dyDescent="0.4">
      <c r="B1" s="193" t="s">
        <v>376</v>
      </c>
      <c r="C1" s="194"/>
      <c r="D1" s="194"/>
      <c r="E1" s="194"/>
      <c r="F1" s="195"/>
    </row>
    <row r="2" spans="2:6" ht="15.75" thickBot="1" x14ac:dyDescent="0.3"/>
    <row r="3" spans="2:6" ht="15.75" thickBot="1" x14ac:dyDescent="0.3">
      <c r="B3" s="65" t="s">
        <v>148</v>
      </c>
      <c r="C3" s="66" t="s">
        <v>149</v>
      </c>
      <c r="D3" s="67"/>
      <c r="E3" s="65" t="s">
        <v>150</v>
      </c>
      <c r="F3" s="66" t="s">
        <v>151</v>
      </c>
    </row>
    <row r="4" spans="2:6" x14ac:dyDescent="0.25">
      <c r="B4" s="68" t="s">
        <v>152</v>
      </c>
      <c r="C4" s="69">
        <v>900</v>
      </c>
      <c r="E4" s="70" t="s">
        <v>153</v>
      </c>
      <c r="F4" s="71">
        <v>340</v>
      </c>
    </row>
    <row r="5" spans="2:6" x14ac:dyDescent="0.25">
      <c r="B5" s="70" t="s">
        <v>154</v>
      </c>
      <c r="C5" s="71">
        <v>22</v>
      </c>
      <c r="E5" s="70" t="s">
        <v>345</v>
      </c>
      <c r="F5" s="71">
        <v>70</v>
      </c>
    </row>
    <row r="6" spans="2:6" x14ac:dyDescent="0.25">
      <c r="B6" s="70" t="s">
        <v>156</v>
      </c>
      <c r="C6" s="71">
        <v>85</v>
      </c>
      <c r="E6" s="70" t="s">
        <v>365</v>
      </c>
      <c r="F6" s="71">
        <v>20</v>
      </c>
    </row>
    <row r="7" spans="2:6" x14ac:dyDescent="0.25">
      <c r="B7" s="70" t="s">
        <v>158</v>
      </c>
      <c r="C7" s="71">
        <v>780</v>
      </c>
      <c r="E7" s="70" t="s">
        <v>155</v>
      </c>
      <c r="F7" s="71">
        <v>109</v>
      </c>
    </row>
    <row r="8" spans="2:6" x14ac:dyDescent="0.25">
      <c r="B8" s="70" t="s">
        <v>160</v>
      </c>
      <c r="C8" s="71">
        <v>76</v>
      </c>
      <c r="E8" s="70" t="s">
        <v>157</v>
      </c>
      <c r="F8" s="71">
        <v>62</v>
      </c>
    </row>
    <row r="9" spans="2:6" x14ac:dyDescent="0.25">
      <c r="B9" s="70" t="s">
        <v>161</v>
      </c>
      <c r="C9" s="71">
        <v>1900</v>
      </c>
      <c r="E9" s="70" t="s">
        <v>165</v>
      </c>
      <c r="F9" s="71">
        <v>100</v>
      </c>
    </row>
    <row r="10" spans="2:6" x14ac:dyDescent="0.25">
      <c r="B10" s="70" t="s">
        <v>163</v>
      </c>
      <c r="C10" s="71">
        <v>0</v>
      </c>
      <c r="E10" s="70" t="s">
        <v>159</v>
      </c>
      <c r="F10" s="71">
        <v>19</v>
      </c>
    </row>
    <row r="11" spans="2:6" x14ac:dyDescent="0.25">
      <c r="B11" s="70" t="s">
        <v>287</v>
      </c>
      <c r="C11" s="71">
        <v>16</v>
      </c>
      <c r="E11" s="70" t="s">
        <v>162</v>
      </c>
      <c r="F11" s="71">
        <v>90</v>
      </c>
    </row>
    <row r="12" spans="2:6" ht="15.75" thickBot="1" x14ac:dyDescent="0.3">
      <c r="B12" s="72" t="s">
        <v>166</v>
      </c>
      <c r="C12" s="73">
        <v>623</v>
      </c>
      <c r="E12" s="70" t="s">
        <v>164</v>
      </c>
      <c r="F12" s="71">
        <v>3</v>
      </c>
    </row>
    <row r="13" spans="2:6" ht="15.75" thickBot="1" x14ac:dyDescent="0.3">
      <c r="B13" s="74" t="s">
        <v>57</v>
      </c>
      <c r="C13" s="75">
        <f>SUM(C4:C12)</f>
        <v>4402</v>
      </c>
      <c r="E13" s="70" t="s">
        <v>167</v>
      </c>
      <c r="F13" s="71">
        <v>0</v>
      </c>
    </row>
    <row r="14" spans="2:6" ht="15.75" thickBot="1" x14ac:dyDescent="0.3">
      <c r="B14" s="77" t="s">
        <v>169</v>
      </c>
      <c r="C14" s="69"/>
      <c r="E14" s="72" t="s">
        <v>168</v>
      </c>
      <c r="F14" s="73">
        <v>1</v>
      </c>
    </row>
    <row r="15" spans="2:6" ht="15.75" thickBot="1" x14ac:dyDescent="0.3">
      <c r="B15" s="70" t="s">
        <v>171</v>
      </c>
      <c r="C15" s="71">
        <v>170</v>
      </c>
      <c r="E15" s="65" t="s">
        <v>170</v>
      </c>
      <c r="F15" s="76">
        <f>SUM(F4:F14)</f>
        <v>814</v>
      </c>
    </row>
    <row r="16" spans="2:6" x14ac:dyDescent="0.25">
      <c r="B16" s="70" t="s">
        <v>172</v>
      </c>
      <c r="C16" s="71">
        <v>4</v>
      </c>
    </row>
    <row r="17" spans="2:6" x14ac:dyDescent="0.25">
      <c r="B17" s="70" t="s">
        <v>173</v>
      </c>
      <c r="C17" s="71">
        <v>1</v>
      </c>
    </row>
    <row r="18" spans="2:6" ht="15.75" thickBot="1" x14ac:dyDescent="0.3">
      <c r="B18" s="72" t="s">
        <v>174</v>
      </c>
      <c r="C18" s="73">
        <f>SUM(C15:C17)</f>
        <v>175</v>
      </c>
    </row>
    <row r="19" spans="2:6" ht="15.75" thickBot="1" x14ac:dyDescent="0.3">
      <c r="B19" s="74" t="s">
        <v>175</v>
      </c>
      <c r="C19" s="75">
        <f>C13+C18</f>
        <v>4577</v>
      </c>
    </row>
    <row r="20" spans="2:6" x14ac:dyDescent="0.25">
      <c r="B20" s="68"/>
      <c r="C20" s="69"/>
    </row>
    <row r="21" spans="2:6" x14ac:dyDescent="0.25">
      <c r="B21" s="78" t="s">
        <v>176</v>
      </c>
      <c r="C21" s="71"/>
    </row>
    <row r="22" spans="2:6" x14ac:dyDescent="0.25">
      <c r="B22" s="70" t="s">
        <v>177</v>
      </c>
      <c r="C22" s="71">
        <v>66</v>
      </c>
    </row>
    <row r="23" spans="2:6" x14ac:dyDescent="0.25">
      <c r="B23" s="70" t="s">
        <v>375</v>
      </c>
      <c r="C23" s="71">
        <v>600</v>
      </c>
    </row>
    <row r="24" spans="2:6" ht="15.75" thickBot="1" x14ac:dyDescent="0.3">
      <c r="B24" s="70" t="s">
        <v>356</v>
      </c>
      <c r="C24" s="71">
        <v>198</v>
      </c>
    </row>
    <row r="25" spans="2:6" ht="15.75" thickBot="1" x14ac:dyDescent="0.3">
      <c r="B25" s="65" t="s">
        <v>178</v>
      </c>
      <c r="C25" s="65">
        <f>SUM(C22:C24)</f>
        <v>864</v>
      </c>
    </row>
    <row r="26" spans="2:6" x14ac:dyDescent="0.25">
      <c r="B26" s="68"/>
      <c r="C26" s="69"/>
    </row>
    <row r="27" spans="2:6" x14ac:dyDescent="0.25">
      <c r="B27" s="79" t="s">
        <v>179</v>
      </c>
      <c r="C27" s="73">
        <v>0</v>
      </c>
    </row>
    <row r="28" spans="2:6" ht="15.75" thickBot="1" x14ac:dyDescent="0.3">
      <c r="B28" s="106" t="s">
        <v>290</v>
      </c>
      <c r="C28" s="105">
        <v>0</v>
      </c>
    </row>
    <row r="29" spans="2:6" ht="15.75" thickBot="1" x14ac:dyDescent="0.3">
      <c r="B29" s="65" t="s">
        <v>180</v>
      </c>
      <c r="C29" s="65">
        <f>SUM(C27:C28)</f>
        <v>0</v>
      </c>
    </row>
    <row r="30" spans="2:6" ht="15.75" thickBot="1" x14ac:dyDescent="0.3"/>
    <row r="31" spans="2:6" ht="21.75" thickBot="1" x14ac:dyDescent="0.4">
      <c r="B31" s="193" t="s">
        <v>42</v>
      </c>
      <c r="C31" s="194"/>
      <c r="D31" s="194"/>
      <c r="E31" s="194"/>
      <c r="F31" s="195"/>
    </row>
    <row r="32" spans="2:6" ht="15.75" thickBot="1" x14ac:dyDescent="0.3"/>
    <row r="33" spans="2:6" ht="15.75" thickBot="1" x14ac:dyDescent="0.3">
      <c r="B33" s="80" t="s">
        <v>181</v>
      </c>
      <c r="C33" s="81" t="s">
        <v>149</v>
      </c>
      <c r="D33" s="82"/>
      <c r="E33" s="80" t="s">
        <v>182</v>
      </c>
      <c r="F33" s="80"/>
    </row>
    <row r="34" spans="2:6" ht="15.75" thickBot="1" x14ac:dyDescent="0.3">
      <c r="B34" s="83" t="s">
        <v>183</v>
      </c>
      <c r="C34" s="84">
        <v>10</v>
      </c>
      <c r="D34" s="82"/>
      <c r="E34" s="97" t="s">
        <v>184</v>
      </c>
      <c r="F34" s="86">
        <v>15</v>
      </c>
    </row>
    <row r="35" spans="2:6" ht="15.75" thickBot="1" x14ac:dyDescent="0.3">
      <c r="B35" s="85" t="s">
        <v>48</v>
      </c>
      <c r="C35" s="86">
        <v>5</v>
      </c>
      <c r="D35" s="82"/>
      <c r="E35" s="80" t="s">
        <v>186</v>
      </c>
      <c r="F35" s="80">
        <f>SUM(F34:F34)</f>
        <v>15</v>
      </c>
    </row>
    <row r="36" spans="2:6" ht="15.75" thickBot="1" x14ac:dyDescent="0.3">
      <c r="B36" s="85" t="s">
        <v>185</v>
      </c>
      <c r="C36" s="89">
        <v>50</v>
      </c>
      <c r="D36" s="82"/>
    </row>
    <row r="37" spans="2:6" ht="15.75" thickBot="1" x14ac:dyDescent="0.3">
      <c r="B37" s="90" t="s">
        <v>57</v>
      </c>
      <c r="C37" s="80">
        <f>SUM(C34:C36)</f>
        <v>65</v>
      </c>
      <c r="D37" s="82"/>
      <c r="E37" s="80" t="s">
        <v>187</v>
      </c>
      <c r="F37" s="80"/>
    </row>
    <row r="38" spans="2:6" ht="15.75" thickBot="1" x14ac:dyDescent="0.3">
      <c r="B38" s="82"/>
      <c r="C38" s="82"/>
      <c r="D38" s="82"/>
      <c r="E38" s="97" t="s">
        <v>189</v>
      </c>
      <c r="F38" s="86">
        <v>330</v>
      </c>
    </row>
    <row r="39" spans="2:6" ht="15.75" thickBot="1" x14ac:dyDescent="0.3">
      <c r="B39" s="80" t="s">
        <v>188</v>
      </c>
      <c r="C39" s="81"/>
      <c r="D39" s="82"/>
      <c r="E39" s="80" t="s">
        <v>57</v>
      </c>
      <c r="F39" s="80">
        <f>SUM(F38:F38)</f>
        <v>330</v>
      </c>
    </row>
    <row r="40" spans="2:6" ht="15.75" thickBot="1" x14ac:dyDescent="0.3">
      <c r="B40" s="83" t="s">
        <v>189</v>
      </c>
      <c r="C40" s="84">
        <v>30</v>
      </c>
      <c r="D40" s="82"/>
    </row>
    <row r="41" spans="2:6" ht="15.75" thickBot="1" x14ac:dyDescent="0.3">
      <c r="B41" s="90" t="s">
        <v>57</v>
      </c>
      <c r="C41" s="80">
        <f>SUM(C39:C40)</f>
        <v>30</v>
      </c>
      <c r="D41" s="82"/>
      <c r="E41" s="80" t="s">
        <v>369</v>
      </c>
      <c r="F41" s="80"/>
    </row>
    <row r="42" spans="2:6" ht="15.75" thickBot="1" x14ac:dyDescent="0.3">
      <c r="D42" s="82"/>
      <c r="E42" s="91" t="s">
        <v>189</v>
      </c>
      <c r="F42" s="98">
        <v>20</v>
      </c>
    </row>
    <row r="43" spans="2:6" ht="15.75" thickBot="1" x14ac:dyDescent="0.3">
      <c r="B43" s="80" t="s">
        <v>193</v>
      </c>
      <c r="C43" s="80"/>
      <c r="D43" s="82"/>
      <c r="E43" s="93" t="s">
        <v>354</v>
      </c>
      <c r="F43" s="94">
        <v>40</v>
      </c>
    </row>
    <row r="44" spans="2:6" ht="15.75" thickBot="1" x14ac:dyDescent="0.3">
      <c r="B44" s="91" t="s">
        <v>195</v>
      </c>
      <c r="C44" s="92">
        <v>2</v>
      </c>
      <c r="D44" s="82"/>
      <c r="E44" s="80" t="s">
        <v>57</v>
      </c>
      <c r="F44" s="80">
        <f>SUM(F42:F43)</f>
        <v>60</v>
      </c>
    </row>
    <row r="45" spans="2:6" ht="15.75" thickBot="1" x14ac:dyDescent="0.3">
      <c r="B45" s="83" t="s">
        <v>197</v>
      </c>
      <c r="C45" s="84">
        <v>35</v>
      </c>
      <c r="D45" s="82"/>
    </row>
    <row r="46" spans="2:6" ht="15.75" thickBot="1" x14ac:dyDescent="0.3">
      <c r="B46" s="87" t="s">
        <v>199</v>
      </c>
      <c r="C46" s="88">
        <v>150</v>
      </c>
      <c r="D46" s="82"/>
      <c r="E46" s="80" t="s">
        <v>191</v>
      </c>
      <c r="F46" s="66"/>
    </row>
    <row r="47" spans="2:6" x14ac:dyDescent="0.25">
      <c r="B47" s="87" t="s">
        <v>189</v>
      </c>
      <c r="C47" s="88">
        <v>10</v>
      </c>
      <c r="D47" s="82"/>
      <c r="E47" s="83" t="s">
        <v>192</v>
      </c>
      <c r="F47" s="84">
        <v>500</v>
      </c>
    </row>
    <row r="48" spans="2:6" ht="15.75" thickBot="1" x14ac:dyDescent="0.3">
      <c r="B48" s="93" t="s">
        <v>202</v>
      </c>
      <c r="C48" s="94">
        <v>230</v>
      </c>
      <c r="D48" s="82"/>
      <c r="E48" s="87" t="s">
        <v>194</v>
      </c>
      <c r="F48" s="88">
        <v>6</v>
      </c>
    </row>
    <row r="49" spans="2:6" ht="15.75" thickBot="1" x14ac:dyDescent="0.3">
      <c r="B49" s="95" t="s">
        <v>57</v>
      </c>
      <c r="C49" s="95">
        <f>SUM(C44:C48)</f>
        <v>427</v>
      </c>
      <c r="D49" s="82"/>
      <c r="E49" s="87" t="s">
        <v>196</v>
      </c>
      <c r="F49" s="88">
        <v>125</v>
      </c>
    </row>
    <row r="50" spans="2:6" ht="15.75" thickBot="1" x14ac:dyDescent="0.3">
      <c r="B50" s="82"/>
      <c r="C50" s="82"/>
      <c r="D50" s="82"/>
      <c r="E50" s="87" t="s">
        <v>198</v>
      </c>
      <c r="F50" s="88">
        <v>45</v>
      </c>
    </row>
    <row r="51" spans="2:6" ht="15.75" thickBot="1" x14ac:dyDescent="0.3">
      <c r="B51" s="80" t="s">
        <v>205</v>
      </c>
      <c r="C51" s="80"/>
      <c r="D51" s="82"/>
      <c r="E51" s="87" t="s">
        <v>200</v>
      </c>
      <c r="F51" s="88">
        <v>2</v>
      </c>
    </row>
    <row r="52" spans="2:6" x14ac:dyDescent="0.25">
      <c r="B52" s="91" t="s">
        <v>189</v>
      </c>
      <c r="C52" s="92">
        <v>30</v>
      </c>
      <c r="D52" s="82"/>
      <c r="E52" s="87" t="s">
        <v>201</v>
      </c>
      <c r="F52" s="88">
        <v>5</v>
      </c>
    </row>
    <row r="53" spans="2:6" x14ac:dyDescent="0.25">
      <c r="B53" s="87" t="s">
        <v>197</v>
      </c>
      <c r="C53" s="96">
        <v>40</v>
      </c>
      <c r="D53" s="82"/>
      <c r="E53" s="87" t="s">
        <v>203</v>
      </c>
      <c r="F53" s="88">
        <v>10</v>
      </c>
    </row>
    <row r="54" spans="2:6" ht="15.75" thickBot="1" x14ac:dyDescent="0.3">
      <c r="B54" s="97" t="s">
        <v>202</v>
      </c>
      <c r="C54" s="86">
        <v>210</v>
      </c>
      <c r="D54" s="82"/>
      <c r="E54" s="87" t="s">
        <v>204</v>
      </c>
      <c r="F54" s="88">
        <v>50</v>
      </c>
    </row>
    <row r="55" spans="2:6" ht="15.75" thickBot="1" x14ac:dyDescent="0.3">
      <c r="B55" s="90" t="s">
        <v>57</v>
      </c>
      <c r="C55" s="80">
        <f>SUM(C52:C54)</f>
        <v>280</v>
      </c>
      <c r="D55" s="82"/>
      <c r="E55" s="87" t="s">
        <v>48</v>
      </c>
      <c r="F55" s="88">
        <v>50</v>
      </c>
    </row>
    <row r="56" spans="2:6" ht="15.75" thickBot="1" x14ac:dyDescent="0.3">
      <c r="B56" s="82"/>
      <c r="C56" s="82"/>
      <c r="D56" s="82"/>
      <c r="E56" s="87" t="s">
        <v>206</v>
      </c>
      <c r="F56" s="88">
        <v>1</v>
      </c>
    </row>
    <row r="57" spans="2:6" ht="15.75" thickBot="1" x14ac:dyDescent="0.3">
      <c r="B57" s="80" t="s">
        <v>208</v>
      </c>
      <c r="C57" s="80"/>
      <c r="D57" s="82"/>
      <c r="E57" s="87" t="s">
        <v>189</v>
      </c>
      <c r="F57" s="88">
        <v>150</v>
      </c>
    </row>
    <row r="58" spans="2:6" ht="15.75" thickBot="1" x14ac:dyDescent="0.3">
      <c r="B58" s="83" t="s">
        <v>192</v>
      </c>
      <c r="C58" s="84">
        <v>375</v>
      </c>
      <c r="D58" s="82"/>
      <c r="E58" s="87" t="s">
        <v>207</v>
      </c>
      <c r="F58" s="88">
        <v>40</v>
      </c>
    </row>
    <row r="59" spans="2:6" ht="15.75" thickBot="1" x14ac:dyDescent="0.3">
      <c r="B59" s="83" t="s">
        <v>366</v>
      </c>
      <c r="C59" s="84">
        <v>40</v>
      </c>
      <c r="D59" s="82"/>
      <c r="E59" s="80" t="s">
        <v>57</v>
      </c>
      <c r="F59" s="80">
        <f>SUM(F47:F58)</f>
        <v>984</v>
      </c>
    </row>
    <row r="60" spans="2:6" ht="15.75" thickBot="1" x14ac:dyDescent="0.3">
      <c r="B60" s="83" t="s">
        <v>209</v>
      </c>
      <c r="C60" s="84">
        <v>93</v>
      </c>
      <c r="D60" s="82"/>
    </row>
    <row r="61" spans="2:6" ht="15.75" thickBot="1" x14ac:dyDescent="0.3">
      <c r="B61" s="83" t="s">
        <v>211</v>
      </c>
      <c r="C61" s="84">
        <v>34</v>
      </c>
      <c r="D61" s="82"/>
      <c r="E61" s="80" t="s">
        <v>210</v>
      </c>
      <c r="F61" s="80"/>
    </row>
    <row r="62" spans="2:6" ht="15.75" thickBot="1" x14ac:dyDescent="0.3">
      <c r="B62" s="83" t="s">
        <v>367</v>
      </c>
      <c r="C62" s="84">
        <v>2</v>
      </c>
      <c r="D62" s="82"/>
      <c r="E62" s="97" t="s">
        <v>212</v>
      </c>
      <c r="F62" s="86">
        <v>50</v>
      </c>
    </row>
    <row r="63" spans="2:6" ht="15.75" thickBot="1" x14ac:dyDescent="0.3">
      <c r="B63" s="83" t="s">
        <v>190</v>
      </c>
      <c r="C63" s="84">
        <v>6</v>
      </c>
      <c r="D63" s="82"/>
      <c r="E63" s="80" t="s">
        <v>57</v>
      </c>
      <c r="F63" s="80">
        <f>SUM(F62:F62)</f>
        <v>50</v>
      </c>
    </row>
    <row r="64" spans="2:6" ht="15.75" thickBot="1" x14ac:dyDescent="0.3">
      <c r="B64" s="87" t="s">
        <v>204</v>
      </c>
      <c r="C64" s="88">
        <v>15</v>
      </c>
      <c r="D64" s="82"/>
      <c r="E64" s="82"/>
      <c r="F64" s="82"/>
    </row>
    <row r="65" spans="2:6" ht="15.75" thickBot="1" x14ac:dyDescent="0.3">
      <c r="B65" s="87" t="s">
        <v>189</v>
      </c>
      <c r="C65" s="88">
        <v>20</v>
      </c>
      <c r="D65" s="82"/>
      <c r="E65" s="80" t="s">
        <v>213</v>
      </c>
      <c r="F65" s="80"/>
    </row>
    <row r="66" spans="2:6" ht="15.75" thickBot="1" x14ac:dyDescent="0.3">
      <c r="B66" s="85" t="s">
        <v>232</v>
      </c>
      <c r="C66" s="89">
        <v>4</v>
      </c>
      <c r="D66" s="82"/>
      <c r="E66" s="97" t="s">
        <v>214</v>
      </c>
      <c r="F66" s="86">
        <v>20</v>
      </c>
    </row>
    <row r="67" spans="2:6" ht="15.75" thickBot="1" x14ac:dyDescent="0.3">
      <c r="B67" s="80" t="s">
        <v>57</v>
      </c>
      <c r="C67" s="80">
        <f>SUM(C58:C66)</f>
        <v>589</v>
      </c>
      <c r="D67" s="82"/>
      <c r="E67" s="80" t="s">
        <v>57</v>
      </c>
      <c r="F67" s="80">
        <f>SUM(F66:F66)</f>
        <v>20</v>
      </c>
    </row>
    <row r="68" spans="2:6" ht="15.75" thickBot="1" x14ac:dyDescent="0.3">
      <c r="B68" s="82"/>
      <c r="C68" s="82"/>
      <c r="D68" s="82"/>
    </row>
    <row r="69" spans="2:6" ht="15.75" thickBot="1" x14ac:dyDescent="0.3">
      <c r="B69" s="80" t="s">
        <v>215</v>
      </c>
      <c r="C69" s="80"/>
      <c r="D69" s="82"/>
      <c r="E69" s="80" t="s">
        <v>217</v>
      </c>
      <c r="F69" s="80"/>
    </row>
    <row r="70" spans="2:6" x14ac:dyDescent="0.25">
      <c r="B70" s="83" t="s">
        <v>216</v>
      </c>
      <c r="C70" s="84">
        <v>5</v>
      </c>
      <c r="D70" s="82"/>
      <c r="E70" s="87" t="s">
        <v>190</v>
      </c>
      <c r="F70" s="88">
        <v>5</v>
      </c>
    </row>
    <row r="71" spans="2:6" ht="15.75" thickBot="1" x14ac:dyDescent="0.3">
      <c r="B71" s="85" t="s">
        <v>218</v>
      </c>
      <c r="C71" s="89">
        <v>1</v>
      </c>
      <c r="D71" s="82"/>
      <c r="E71" s="87" t="s">
        <v>204</v>
      </c>
      <c r="F71" s="88">
        <v>10</v>
      </c>
    </row>
    <row r="72" spans="2:6" ht="15.75" thickBot="1" x14ac:dyDescent="0.3">
      <c r="B72" s="80" t="s">
        <v>57</v>
      </c>
      <c r="C72" s="80">
        <f>SUM(C70:C71)</f>
        <v>6</v>
      </c>
      <c r="D72" s="82"/>
      <c r="E72" s="87" t="s">
        <v>221</v>
      </c>
      <c r="F72" s="88">
        <v>5</v>
      </c>
    </row>
    <row r="73" spans="2:6" ht="15.75" thickBot="1" x14ac:dyDescent="0.3">
      <c r="B73" s="82"/>
      <c r="C73" s="82"/>
      <c r="D73" s="82"/>
      <c r="E73" s="87" t="s">
        <v>48</v>
      </c>
      <c r="F73" s="88">
        <v>2</v>
      </c>
    </row>
    <row r="74" spans="2:6" ht="15.75" thickBot="1" x14ac:dyDescent="0.3">
      <c r="B74" s="80" t="s">
        <v>368</v>
      </c>
      <c r="C74" s="80" t="s">
        <v>143</v>
      </c>
      <c r="D74" s="82"/>
      <c r="E74" s="85" t="s">
        <v>225</v>
      </c>
      <c r="F74" s="89">
        <v>2</v>
      </c>
    </row>
    <row r="75" spans="2:6" ht="15.75" thickBot="1" x14ac:dyDescent="0.3">
      <c r="B75" s="91" t="s">
        <v>220</v>
      </c>
      <c r="C75" s="98">
        <v>10</v>
      </c>
      <c r="D75" s="82"/>
      <c r="E75" s="80" t="s">
        <v>57</v>
      </c>
      <c r="F75" s="80">
        <f>SUM(F70:F74)</f>
        <v>24</v>
      </c>
    </row>
    <row r="76" spans="2:6" ht="15.75" thickBot="1" x14ac:dyDescent="0.3">
      <c r="B76" s="93" t="s">
        <v>222</v>
      </c>
      <c r="C76" s="94">
        <v>410</v>
      </c>
      <c r="D76" s="82"/>
    </row>
    <row r="77" spans="2:6" ht="15.75" thickBot="1" x14ac:dyDescent="0.3">
      <c r="B77" s="80" t="s">
        <v>57</v>
      </c>
      <c r="C77" s="80">
        <f>SUM(C75:C76)</f>
        <v>420</v>
      </c>
      <c r="D77" s="82"/>
      <c r="E77" s="80" t="s">
        <v>227</v>
      </c>
      <c r="F77" s="99"/>
    </row>
    <row r="78" spans="2:6" ht="15.75" thickBot="1" x14ac:dyDescent="0.3">
      <c r="D78" s="82"/>
      <c r="E78" s="83" t="s">
        <v>219</v>
      </c>
      <c r="F78" s="84">
        <v>5</v>
      </c>
    </row>
    <row r="79" spans="2:6" ht="15.75" thickBot="1" x14ac:dyDescent="0.3">
      <c r="B79" s="80" t="s">
        <v>224</v>
      </c>
      <c r="C79" s="80" t="s">
        <v>143</v>
      </c>
      <c r="D79" s="82"/>
      <c r="E79" s="87" t="s">
        <v>229</v>
      </c>
      <c r="F79" s="88">
        <v>708</v>
      </c>
    </row>
    <row r="80" spans="2:6" ht="15.75" thickBot="1" x14ac:dyDescent="0.3">
      <c r="B80" s="85" t="s">
        <v>189</v>
      </c>
      <c r="C80" s="89">
        <v>10</v>
      </c>
      <c r="D80" s="82"/>
      <c r="E80" s="87" t="s">
        <v>370</v>
      </c>
      <c r="F80" s="88">
        <v>175</v>
      </c>
    </row>
    <row r="81" spans="2:6" ht="15.75" thickBot="1" x14ac:dyDescent="0.3">
      <c r="B81" s="80" t="s">
        <v>226</v>
      </c>
      <c r="C81" s="99">
        <f>SUM(C79:C80)</f>
        <v>10</v>
      </c>
      <c r="D81" s="82"/>
      <c r="E81" s="87" t="s">
        <v>209</v>
      </c>
      <c r="F81" s="88">
        <v>4</v>
      </c>
    </row>
    <row r="82" spans="2:6" ht="15.75" thickBot="1" x14ac:dyDescent="0.3">
      <c r="D82" s="82"/>
      <c r="E82" s="87" t="s">
        <v>230</v>
      </c>
      <c r="F82" s="88">
        <v>64</v>
      </c>
    </row>
    <row r="83" spans="2:6" ht="15.75" thickBot="1" x14ac:dyDescent="0.3">
      <c r="B83" s="80" t="s">
        <v>228</v>
      </c>
      <c r="C83" s="80"/>
      <c r="D83" s="82"/>
      <c r="E83" s="87" t="s">
        <v>231</v>
      </c>
      <c r="F83" s="88">
        <v>1</v>
      </c>
    </row>
    <row r="84" spans="2:6" x14ac:dyDescent="0.25">
      <c r="B84" s="87" t="s">
        <v>204</v>
      </c>
      <c r="C84" s="88">
        <v>50</v>
      </c>
      <c r="D84" s="82"/>
      <c r="E84" s="87" t="s">
        <v>223</v>
      </c>
      <c r="F84" s="88">
        <v>1</v>
      </c>
    </row>
    <row r="85" spans="2:6" ht="15.75" thickBot="1" x14ac:dyDescent="0.3">
      <c r="B85" s="87" t="s">
        <v>48</v>
      </c>
      <c r="C85" s="88">
        <v>5</v>
      </c>
      <c r="D85" s="82"/>
      <c r="E85" s="85" t="s">
        <v>232</v>
      </c>
      <c r="F85" s="89">
        <v>1</v>
      </c>
    </row>
    <row r="86" spans="2:6" ht="15.75" thickBot="1" x14ac:dyDescent="0.3">
      <c r="B86" s="87" t="s">
        <v>189</v>
      </c>
      <c r="C86" s="88">
        <v>50</v>
      </c>
      <c r="D86" s="82"/>
      <c r="E86" s="80" t="s">
        <v>57</v>
      </c>
      <c r="F86" s="80">
        <f>SUM(F78:F85)</f>
        <v>959</v>
      </c>
    </row>
    <row r="87" spans="2:6" ht="15.75" thickBot="1" x14ac:dyDescent="0.3">
      <c r="B87" s="87" t="s">
        <v>234</v>
      </c>
      <c r="C87" s="88">
        <v>20</v>
      </c>
      <c r="D87" s="82"/>
    </row>
    <row r="88" spans="2:6" ht="15.75" thickBot="1" x14ac:dyDescent="0.3">
      <c r="B88" s="87" t="s">
        <v>225</v>
      </c>
      <c r="C88" s="88">
        <v>30</v>
      </c>
      <c r="D88" s="82"/>
      <c r="E88" s="80" t="s">
        <v>235</v>
      </c>
      <c r="F88" s="80"/>
    </row>
    <row r="89" spans="2:6" x14ac:dyDescent="0.25">
      <c r="B89" s="87" t="s">
        <v>236</v>
      </c>
      <c r="C89" s="88">
        <v>5</v>
      </c>
      <c r="D89" s="82"/>
      <c r="E89" s="87" t="s">
        <v>194</v>
      </c>
      <c r="F89" s="88">
        <v>350</v>
      </c>
    </row>
    <row r="90" spans="2:6" x14ac:dyDescent="0.25">
      <c r="B90" s="87" t="s">
        <v>237</v>
      </c>
      <c r="C90" s="88">
        <v>7</v>
      </c>
      <c r="D90" s="82"/>
      <c r="E90" s="87" t="s">
        <v>239</v>
      </c>
      <c r="F90" s="88">
        <v>3</v>
      </c>
    </row>
    <row r="91" spans="2:6" ht="15.75" thickBot="1" x14ac:dyDescent="0.3">
      <c r="B91" s="93" t="s">
        <v>238</v>
      </c>
      <c r="C91" s="94">
        <v>15</v>
      </c>
      <c r="D91" s="82"/>
      <c r="E91" s="87" t="s">
        <v>240</v>
      </c>
      <c r="F91" s="88">
        <v>20</v>
      </c>
    </row>
    <row r="92" spans="2:6" ht="15.75" thickBot="1" x14ac:dyDescent="0.3">
      <c r="B92" s="80" t="s">
        <v>57</v>
      </c>
      <c r="C92" s="80">
        <f>SUM(C84:C91)</f>
        <v>182</v>
      </c>
      <c r="D92" s="82"/>
      <c r="E92" s="87" t="s">
        <v>204</v>
      </c>
      <c r="F92" s="88">
        <v>30</v>
      </c>
    </row>
    <row r="93" spans="2:6" ht="15.75" thickBot="1" x14ac:dyDescent="0.3">
      <c r="D93" s="82"/>
      <c r="E93" s="87" t="s">
        <v>242</v>
      </c>
      <c r="F93" s="88">
        <v>40</v>
      </c>
    </row>
    <row r="94" spans="2:6" ht="15.75" thickBot="1" x14ac:dyDescent="0.3">
      <c r="B94" s="80" t="s">
        <v>241</v>
      </c>
      <c r="C94" s="80"/>
      <c r="D94" s="82"/>
      <c r="E94" s="87" t="s">
        <v>221</v>
      </c>
      <c r="F94" s="88">
        <v>20</v>
      </c>
    </row>
    <row r="95" spans="2:6" ht="15.75" thickBot="1" x14ac:dyDescent="0.3">
      <c r="B95" s="97" t="s">
        <v>189</v>
      </c>
      <c r="C95" s="86">
        <v>3</v>
      </c>
      <c r="D95" s="82"/>
      <c r="E95" s="87" t="s">
        <v>243</v>
      </c>
      <c r="F95" s="88">
        <v>8</v>
      </c>
    </row>
    <row r="96" spans="2:6" ht="15.75" thickBot="1" x14ac:dyDescent="0.3">
      <c r="B96" s="80" t="s">
        <v>186</v>
      </c>
      <c r="C96" s="80">
        <f>SUM(C95:C95)</f>
        <v>3</v>
      </c>
      <c r="D96" s="82"/>
      <c r="E96" s="87" t="s">
        <v>245</v>
      </c>
      <c r="F96" s="88">
        <v>35</v>
      </c>
    </row>
    <row r="97" spans="2:6" ht="15.75" thickBot="1" x14ac:dyDescent="0.3">
      <c r="D97" s="82"/>
      <c r="E97" s="97" t="s">
        <v>233</v>
      </c>
      <c r="F97" s="86">
        <v>0</v>
      </c>
    </row>
    <row r="98" spans="2:6" ht="14.25" customHeight="1" thickBot="1" x14ac:dyDescent="0.3">
      <c r="B98" s="80" t="s">
        <v>244</v>
      </c>
      <c r="C98" s="80" t="s">
        <v>143</v>
      </c>
      <c r="D98" s="82"/>
      <c r="E98" s="87" t="s">
        <v>246</v>
      </c>
      <c r="F98" s="88">
        <v>40</v>
      </c>
    </row>
    <row r="99" spans="2:6" x14ac:dyDescent="0.25">
      <c r="B99" s="87" t="s">
        <v>247</v>
      </c>
      <c r="C99" s="88">
        <v>25</v>
      </c>
      <c r="D99" s="82"/>
      <c r="E99" s="87" t="s">
        <v>223</v>
      </c>
      <c r="F99" s="88">
        <v>2</v>
      </c>
    </row>
    <row r="100" spans="2:6" ht="15.75" thickBot="1" x14ac:dyDescent="0.3">
      <c r="B100" s="93" t="s">
        <v>248</v>
      </c>
      <c r="C100" s="94">
        <v>6</v>
      </c>
      <c r="D100" s="82"/>
      <c r="E100" s="87" t="s">
        <v>249</v>
      </c>
      <c r="F100" s="88">
        <v>20</v>
      </c>
    </row>
    <row r="101" spans="2:6" ht="15.75" thickBot="1" x14ac:dyDescent="0.3">
      <c r="B101" s="80" t="s">
        <v>57</v>
      </c>
      <c r="C101" s="80">
        <f>SUM(C99:C100)</f>
        <v>31</v>
      </c>
      <c r="D101" s="82"/>
      <c r="E101" s="87" t="s">
        <v>250</v>
      </c>
      <c r="F101" s="88">
        <v>150</v>
      </c>
    </row>
    <row r="102" spans="2:6" ht="15.75" thickBot="1" x14ac:dyDescent="0.3">
      <c r="B102" s="82"/>
      <c r="C102" s="82"/>
      <c r="D102" s="82"/>
      <c r="E102" s="87" t="s">
        <v>197</v>
      </c>
      <c r="F102" s="88">
        <v>20</v>
      </c>
    </row>
    <row r="103" spans="2:6" ht="15.75" thickBot="1" x14ac:dyDescent="0.3">
      <c r="B103" s="80" t="s">
        <v>251</v>
      </c>
      <c r="C103" s="81"/>
      <c r="D103" s="82"/>
      <c r="E103" s="87" t="s">
        <v>234</v>
      </c>
      <c r="F103" s="88">
        <v>15</v>
      </c>
    </row>
    <row r="104" spans="2:6" x14ac:dyDescent="0.25">
      <c r="B104" s="91" t="s">
        <v>197</v>
      </c>
      <c r="C104" s="98">
        <v>3</v>
      </c>
      <c r="D104" s="82"/>
      <c r="E104" s="87" t="s">
        <v>252</v>
      </c>
      <c r="F104" s="88">
        <v>5</v>
      </c>
    </row>
    <row r="105" spans="2:6" ht="15.75" thickBot="1" x14ac:dyDescent="0.3">
      <c r="B105" s="85" t="s">
        <v>189</v>
      </c>
      <c r="C105" s="89">
        <v>3</v>
      </c>
      <c r="D105" s="82"/>
      <c r="E105" s="87" t="s">
        <v>225</v>
      </c>
      <c r="F105" s="88">
        <v>0</v>
      </c>
    </row>
    <row r="106" spans="2:6" ht="15.75" thickBot="1" x14ac:dyDescent="0.3">
      <c r="B106" s="80" t="s">
        <v>57</v>
      </c>
      <c r="C106" s="80">
        <f>SUM(C104:C105)</f>
        <v>6</v>
      </c>
      <c r="D106" s="82"/>
      <c r="E106" s="87" t="s">
        <v>253</v>
      </c>
      <c r="F106" s="88">
        <v>3</v>
      </c>
    </row>
    <row r="107" spans="2:6" ht="15.75" thickBot="1" x14ac:dyDescent="0.3">
      <c r="D107" s="82"/>
      <c r="E107" s="87" t="s">
        <v>247</v>
      </c>
      <c r="F107" s="88">
        <v>1</v>
      </c>
    </row>
    <row r="108" spans="2:6" ht="15.75" thickBot="1" x14ac:dyDescent="0.3">
      <c r="B108" s="80" t="s">
        <v>254</v>
      </c>
      <c r="C108" s="80"/>
      <c r="D108" s="82"/>
      <c r="E108" s="85" t="s">
        <v>255</v>
      </c>
      <c r="F108" s="89">
        <v>1</v>
      </c>
    </row>
    <row r="109" spans="2:6" ht="15.75" thickBot="1" x14ac:dyDescent="0.3">
      <c r="B109" s="87" t="s">
        <v>242</v>
      </c>
      <c r="C109" s="88">
        <v>15</v>
      </c>
      <c r="D109" s="82"/>
      <c r="E109" s="80" t="s">
        <v>57</v>
      </c>
      <c r="F109" s="80">
        <f>SUM(F89:F108)</f>
        <v>763</v>
      </c>
    </row>
    <row r="110" spans="2:6" ht="15.75" thickBot="1" x14ac:dyDescent="0.3">
      <c r="B110" s="87" t="s">
        <v>221</v>
      </c>
      <c r="C110" s="88">
        <v>50</v>
      </c>
      <c r="D110" s="82"/>
    </row>
    <row r="111" spans="2:6" ht="15.75" thickBot="1" x14ac:dyDescent="0.3">
      <c r="B111" s="87" t="s">
        <v>189</v>
      </c>
      <c r="C111" s="88">
        <v>30</v>
      </c>
      <c r="D111" s="82"/>
      <c r="E111" s="80" t="s">
        <v>256</v>
      </c>
      <c r="F111" s="80"/>
    </row>
    <row r="112" spans="2:6" ht="15.75" thickBot="1" x14ac:dyDescent="0.3">
      <c r="B112" s="87" t="s">
        <v>197</v>
      </c>
      <c r="C112" s="88">
        <v>30</v>
      </c>
      <c r="D112" s="82"/>
      <c r="E112" s="97" t="s">
        <v>257</v>
      </c>
      <c r="F112" s="86">
        <v>7</v>
      </c>
    </row>
    <row r="113" spans="2:6" ht="15.75" thickBot="1" x14ac:dyDescent="0.3">
      <c r="B113" s="87" t="s">
        <v>258</v>
      </c>
      <c r="C113" s="88">
        <v>700</v>
      </c>
      <c r="D113" s="82"/>
      <c r="E113" s="80" t="s">
        <v>57</v>
      </c>
      <c r="F113" s="80">
        <f>SUM(F112:F112)</f>
        <v>7</v>
      </c>
    </row>
    <row r="114" spans="2:6" ht="15.75" thickBot="1" x14ac:dyDescent="0.3">
      <c r="B114" s="80" t="s">
        <v>57</v>
      </c>
      <c r="C114" s="80">
        <f>SUM(C109:C113)</f>
        <v>825</v>
      </c>
      <c r="D114" s="82"/>
    </row>
    <row r="115" spans="2:6" ht="15.75" thickBot="1" x14ac:dyDescent="0.3">
      <c r="D115" s="82"/>
      <c r="E115" s="80" t="s">
        <v>259</v>
      </c>
      <c r="F115" s="80"/>
    </row>
    <row r="116" spans="2:6" ht="15.75" thickBot="1" x14ac:dyDescent="0.3">
      <c r="B116" s="80" t="s">
        <v>261</v>
      </c>
      <c r="C116" s="80"/>
      <c r="D116" s="82"/>
      <c r="E116" s="85" t="s">
        <v>260</v>
      </c>
      <c r="F116" s="89">
        <v>24</v>
      </c>
    </row>
    <row r="117" spans="2:6" ht="15.75" thickBot="1" x14ac:dyDescent="0.3">
      <c r="B117" s="83" t="s">
        <v>221</v>
      </c>
      <c r="C117" s="84">
        <v>27</v>
      </c>
      <c r="D117" s="82"/>
      <c r="E117" s="80" t="s">
        <v>57</v>
      </c>
      <c r="F117" s="80">
        <f>SUM(F115:F116)</f>
        <v>24</v>
      </c>
    </row>
    <row r="118" spans="2:6" ht="15.75" thickBot="1" x14ac:dyDescent="0.3">
      <c r="B118" s="85" t="s">
        <v>197</v>
      </c>
      <c r="C118" s="89">
        <v>15</v>
      </c>
      <c r="D118" s="82"/>
    </row>
    <row r="119" spans="2:6" ht="15.75" thickBot="1" x14ac:dyDescent="0.3">
      <c r="B119" s="80" t="s">
        <v>57</v>
      </c>
      <c r="C119" s="80">
        <f>SUM(C117:C118)</f>
        <v>42</v>
      </c>
      <c r="D119" s="82"/>
      <c r="E119" s="80" t="s">
        <v>262</v>
      </c>
      <c r="F119" s="80" t="s">
        <v>143</v>
      </c>
    </row>
    <row r="120" spans="2:6" ht="15.75" thickBot="1" x14ac:dyDescent="0.3">
      <c r="D120" s="82"/>
      <c r="E120" s="97" t="s">
        <v>263</v>
      </c>
      <c r="F120" s="86">
        <v>70</v>
      </c>
    </row>
    <row r="121" spans="2:6" ht="15.75" thickBot="1" x14ac:dyDescent="0.3">
      <c r="B121" s="80" t="s">
        <v>264</v>
      </c>
      <c r="C121" s="80"/>
      <c r="D121" s="82"/>
      <c r="E121" s="80" t="s">
        <v>57</v>
      </c>
      <c r="F121" s="80">
        <f>SUM(F120:F120)</f>
        <v>70</v>
      </c>
    </row>
    <row r="122" spans="2:6" ht="15.75" thickBot="1" x14ac:dyDescent="0.3">
      <c r="B122" s="83" t="s">
        <v>48</v>
      </c>
      <c r="C122" s="84">
        <v>5</v>
      </c>
      <c r="D122" s="82"/>
      <c r="E122" s="82"/>
      <c r="F122" s="82"/>
    </row>
    <row r="123" spans="2:6" ht="15.75" thickBot="1" x14ac:dyDescent="0.3">
      <c r="B123" s="87" t="s">
        <v>189</v>
      </c>
      <c r="C123" s="88">
        <v>20</v>
      </c>
      <c r="D123" s="82"/>
      <c r="E123" s="80" t="s">
        <v>265</v>
      </c>
      <c r="F123" s="80"/>
    </row>
    <row r="124" spans="2:6" ht="15.75" thickBot="1" x14ac:dyDescent="0.3">
      <c r="B124" s="80" t="s">
        <v>57</v>
      </c>
      <c r="C124" s="80">
        <f>SUM(C122:C123)</f>
        <v>25</v>
      </c>
      <c r="D124" s="82"/>
      <c r="E124" s="83" t="s">
        <v>266</v>
      </c>
      <c r="F124" s="84">
        <v>10</v>
      </c>
    </row>
    <row r="125" spans="2:6" ht="15.75" thickBot="1" x14ac:dyDescent="0.3">
      <c r="D125" s="82"/>
      <c r="E125" s="85" t="s">
        <v>267</v>
      </c>
      <c r="F125" s="89">
        <v>76</v>
      </c>
    </row>
    <row r="126" spans="2:6" ht="15.75" thickBot="1" x14ac:dyDescent="0.3">
      <c r="B126" s="80" t="s">
        <v>268</v>
      </c>
      <c r="C126" s="80"/>
      <c r="D126" s="82"/>
      <c r="E126" s="80" t="s">
        <v>57</v>
      </c>
      <c r="F126" s="80">
        <f>SUM(F124:F125)</f>
        <v>86</v>
      </c>
    </row>
    <row r="127" spans="2:6" ht="15.75" thickBot="1" x14ac:dyDescent="0.3">
      <c r="B127" s="83" t="s">
        <v>270</v>
      </c>
      <c r="C127" s="84">
        <v>300</v>
      </c>
      <c r="D127" s="82"/>
    </row>
    <row r="128" spans="2:6" ht="15.75" thickBot="1" x14ac:dyDescent="0.3">
      <c r="B128" s="80" t="s">
        <v>57</v>
      </c>
      <c r="C128" s="80">
        <f>SUM(C127:C127)</f>
        <v>300</v>
      </c>
      <c r="D128" s="82"/>
      <c r="E128" s="80" t="s">
        <v>269</v>
      </c>
      <c r="F128" s="81"/>
    </row>
    <row r="129" spans="2:6" ht="15.75" thickBot="1" x14ac:dyDescent="0.3">
      <c r="D129" s="82"/>
      <c r="E129" s="83" t="s">
        <v>271</v>
      </c>
      <c r="F129" s="84">
        <v>33</v>
      </c>
    </row>
    <row r="130" spans="2:6" ht="15.75" thickBot="1" x14ac:dyDescent="0.3">
      <c r="B130" s="80" t="s">
        <v>272</v>
      </c>
      <c r="C130" s="81"/>
      <c r="D130" s="82"/>
      <c r="E130" s="80" t="s">
        <v>57</v>
      </c>
      <c r="F130" s="80">
        <f>SUM(F129:F129)</f>
        <v>33</v>
      </c>
    </row>
    <row r="131" spans="2:6" x14ac:dyDescent="0.25">
      <c r="B131" s="83" t="s">
        <v>204</v>
      </c>
      <c r="C131" s="84">
        <v>5</v>
      </c>
      <c r="D131" s="82"/>
    </row>
    <row r="132" spans="2:6" ht="15.75" thickBot="1" x14ac:dyDescent="0.3">
      <c r="B132" s="85" t="s">
        <v>273</v>
      </c>
      <c r="C132" s="89">
        <v>100</v>
      </c>
      <c r="D132" s="82"/>
    </row>
    <row r="133" spans="2:6" ht="15.75" thickBot="1" x14ac:dyDescent="0.3">
      <c r="B133" s="80" t="s">
        <v>57</v>
      </c>
      <c r="C133" s="80">
        <f>SUM(C131:C132)</f>
        <v>105</v>
      </c>
      <c r="D133" s="82"/>
    </row>
    <row r="134" spans="2:6" ht="15.75" thickBot="1" x14ac:dyDescent="0.3">
      <c r="D134" s="82"/>
    </row>
    <row r="135" spans="2:6" x14ac:dyDescent="0.25">
      <c r="B135" s="167" t="s">
        <v>274</v>
      </c>
      <c r="C135" s="168" t="s">
        <v>151</v>
      </c>
      <c r="D135" s="186"/>
      <c r="E135" s="180" t="s">
        <v>275</v>
      </c>
      <c r="F135" s="174" t="s">
        <v>276</v>
      </c>
    </row>
    <row r="136" spans="2:6" ht="15.75" thickBot="1" x14ac:dyDescent="0.3">
      <c r="B136" s="72" t="s">
        <v>277</v>
      </c>
      <c r="C136" s="73">
        <v>516</v>
      </c>
      <c r="D136" s="182"/>
      <c r="E136" s="181" t="s">
        <v>278</v>
      </c>
      <c r="F136" s="175">
        <v>0</v>
      </c>
    </row>
    <row r="137" spans="2:6" ht="15.75" thickBot="1" x14ac:dyDescent="0.3">
      <c r="B137" s="100" t="s">
        <v>57</v>
      </c>
      <c r="C137" s="76">
        <v>516</v>
      </c>
      <c r="D137" s="182"/>
      <c r="E137" s="65" t="s">
        <v>57</v>
      </c>
      <c r="F137" s="176">
        <v>0</v>
      </c>
    </row>
    <row r="138" spans="2:6" x14ac:dyDescent="0.25">
      <c r="B138" s="169"/>
      <c r="C138" s="170"/>
      <c r="D138" s="182"/>
      <c r="E138" s="182"/>
      <c r="F138" s="170"/>
    </row>
    <row r="139" spans="2:6" x14ac:dyDescent="0.25">
      <c r="B139" s="78" t="s">
        <v>279</v>
      </c>
      <c r="C139" s="71"/>
      <c r="D139" s="182"/>
      <c r="E139" s="183" t="s">
        <v>42</v>
      </c>
      <c r="F139" s="177"/>
    </row>
    <row r="140" spans="2:6" x14ac:dyDescent="0.25">
      <c r="B140" s="70" t="s">
        <v>280</v>
      </c>
      <c r="C140" s="71">
        <f>C19</f>
        <v>4577</v>
      </c>
      <c r="D140" s="182"/>
      <c r="E140" s="184" t="s">
        <v>281</v>
      </c>
      <c r="F140" s="177">
        <f>F144-F141</f>
        <v>5121</v>
      </c>
    </row>
    <row r="141" spans="2:6" x14ac:dyDescent="0.25">
      <c r="B141" s="70" t="s">
        <v>282</v>
      </c>
      <c r="C141" s="71">
        <f>F15</f>
        <v>814</v>
      </c>
      <c r="D141" s="182"/>
      <c r="E141" s="184" t="s">
        <v>283</v>
      </c>
      <c r="F141" s="177">
        <f>230+210+700+100+60+350</f>
        <v>1650</v>
      </c>
    </row>
    <row r="142" spans="2:6" x14ac:dyDescent="0.25">
      <c r="B142" s="70" t="s">
        <v>284</v>
      </c>
      <c r="C142" s="71">
        <f>C29</f>
        <v>0</v>
      </c>
      <c r="D142" s="182"/>
      <c r="E142" s="184"/>
      <c r="F142" s="177"/>
    </row>
    <row r="143" spans="2:6" x14ac:dyDescent="0.25">
      <c r="B143" s="70" t="s">
        <v>176</v>
      </c>
      <c r="C143" s="71">
        <f>C25</f>
        <v>864</v>
      </c>
      <c r="D143" s="182"/>
      <c r="E143" s="184"/>
      <c r="F143" s="177"/>
    </row>
    <row r="144" spans="2:6" x14ac:dyDescent="0.25">
      <c r="B144" s="78" t="s">
        <v>57</v>
      </c>
      <c r="C144" s="171">
        <f>C140+C141+C142+C143</f>
        <v>6255</v>
      </c>
      <c r="D144" s="182"/>
      <c r="E144" s="183" t="s">
        <v>57</v>
      </c>
      <c r="F144" s="178">
        <f>C37+C41+C49+C55+C67+C72+C77+C81+C92+C96+C101+C106+C114+C119+C124+C128+C133+F35+F39+F44+F59+F63+F67+F75+F86+F109+F113+F117+F121+F126+F130</f>
        <v>6771</v>
      </c>
    </row>
    <row r="145" spans="2:6" x14ac:dyDescent="0.25">
      <c r="B145" s="70" t="s">
        <v>285</v>
      </c>
      <c r="C145" s="71">
        <v>516</v>
      </c>
      <c r="D145" s="182"/>
      <c r="E145" s="184" t="s">
        <v>286</v>
      </c>
      <c r="F145" s="177">
        <v>0</v>
      </c>
    </row>
    <row r="146" spans="2:6" x14ac:dyDescent="0.25">
      <c r="B146" s="78" t="s">
        <v>57</v>
      </c>
      <c r="C146" s="171">
        <f>SUM(C144:C145)</f>
        <v>6771</v>
      </c>
      <c r="D146" s="182"/>
      <c r="E146" s="183" t="s">
        <v>57</v>
      </c>
      <c r="F146" s="178">
        <f>F144+F145</f>
        <v>6771</v>
      </c>
    </row>
    <row r="147" spans="2:6" ht="15.75" thickBot="1" x14ac:dyDescent="0.3">
      <c r="B147" s="172"/>
      <c r="C147" s="173"/>
      <c r="D147" s="187"/>
      <c r="E147" s="185"/>
      <c r="F147" s="179"/>
    </row>
    <row r="149" spans="2:6" ht="18.75" x14ac:dyDescent="0.3">
      <c r="B149" s="107" t="s">
        <v>291</v>
      </c>
    </row>
  </sheetData>
  <mergeCells count="2">
    <mergeCell ref="B1:F1"/>
    <mergeCell ref="B31:F3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Návrh rozpočtu obce 2018</vt:lpstr>
      <vt:lpstr>Návrh rozpočtu obce 2019</vt:lpstr>
      <vt:lpstr>Tabulkový rozpočet 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Ryba Erik</dc:creator>
  <cp:keywords/>
  <dc:description/>
  <cp:lastModifiedBy>MISTOSTAROSTA</cp:lastModifiedBy>
  <cp:revision/>
  <cp:lastPrinted>2019-04-28T16:51:12Z</cp:lastPrinted>
  <dcterms:created xsi:type="dcterms:W3CDTF">2017-02-22T15:07:20Z</dcterms:created>
  <dcterms:modified xsi:type="dcterms:W3CDTF">2019-04-28T16:55:58Z</dcterms:modified>
  <cp:category/>
  <cp:contentStatus/>
</cp:coreProperties>
</file>